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lementcg.sharepoint.com/sites/2020-0499/Delte dokumenter/Ledelsesprodukter/Journalisering af FFH50/Koordinationsgruppen/"/>
    </mc:Choice>
  </mc:AlternateContent>
  <xr:revisionPtr revIDLastSave="0" documentId="8_{4342AFEF-19C5-46B7-8983-3D20C777062E}" xr6:coauthVersionLast="47" xr6:coauthVersionMax="47" xr10:uidLastSave="{00000000-0000-0000-0000-000000000000}"/>
  <bookViews>
    <workbookView xWindow="-108" yWindow="-108" windowWidth="23256" windowHeight="12720" xr2:uid="{B5649100-6A8C-4F96-9D58-B1CE76AFBE88}"/>
  </bookViews>
  <sheets>
    <sheet name="Læsevejledning" sheetId="3" r:id="rId1"/>
    <sheet name="Potentialer 2030" sheetId="1" r:id="rId2"/>
    <sheet name="Potentialer 2050" sheetId="2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L54" i="1"/>
  <c r="K54" i="1"/>
  <c r="L53" i="1"/>
  <c r="K53" i="1"/>
  <c r="K54" i="2"/>
  <c r="L53" i="2"/>
  <c r="L54" i="2"/>
  <c r="K53" i="2"/>
  <c r="K52" i="2"/>
  <c r="J54" i="2"/>
  <c r="C54" i="1"/>
  <c r="D54" i="1"/>
  <c r="E54" i="1"/>
  <c r="F54" i="1"/>
  <c r="G54" i="1"/>
  <c r="H54" i="1"/>
  <c r="I54" i="1"/>
  <c r="J54" i="1"/>
  <c r="I53" i="2"/>
  <c r="H53" i="2"/>
  <c r="G53" i="2"/>
  <c r="F53" i="2"/>
  <c r="C53" i="2"/>
  <c r="N49" i="2"/>
  <c r="N48" i="2"/>
  <c r="O48" i="2" s="1"/>
  <c r="N47" i="2"/>
  <c r="N46" i="2"/>
  <c r="N45" i="2"/>
  <c r="N44" i="2"/>
  <c r="O44" i="2" s="1"/>
  <c r="N43" i="2"/>
  <c r="N42" i="2"/>
  <c r="N41" i="2"/>
  <c r="N40" i="2"/>
  <c r="N39" i="2"/>
  <c r="N38" i="2"/>
  <c r="N37" i="2"/>
  <c r="N36" i="2"/>
  <c r="O36" i="2" s="1"/>
  <c r="N35" i="2"/>
  <c r="N34" i="2"/>
  <c r="N33" i="2"/>
  <c r="N32" i="2"/>
  <c r="O32" i="2" s="1"/>
  <c r="N31" i="2"/>
  <c r="N30" i="2"/>
  <c r="N29" i="2"/>
  <c r="N28" i="2"/>
  <c r="N27" i="2"/>
  <c r="O26" i="2"/>
  <c r="N26" i="2"/>
  <c r="N25" i="2"/>
  <c r="N24" i="2"/>
  <c r="O23" i="2"/>
  <c r="N23" i="2"/>
  <c r="N22" i="2"/>
  <c r="N21" i="2"/>
  <c r="N20" i="2"/>
  <c r="D53" i="2"/>
  <c r="N19" i="2"/>
  <c r="O19" i="2" s="1"/>
  <c r="N18" i="2"/>
  <c r="O17" i="2"/>
  <c r="N17" i="2"/>
  <c r="N16" i="2"/>
  <c r="N15" i="2"/>
  <c r="O15" i="2" s="1"/>
  <c r="N14" i="2"/>
  <c r="N13" i="2"/>
  <c r="N12" i="2"/>
  <c r="O12" i="2" s="1"/>
  <c r="N11" i="2"/>
  <c r="O11" i="2" s="1"/>
  <c r="N10" i="2"/>
  <c r="E53" i="2"/>
  <c r="O9" i="2"/>
  <c r="P9" i="2" s="1"/>
  <c r="N9" i="2"/>
  <c r="N8" i="2"/>
  <c r="N7" i="2"/>
  <c r="O7" i="2" s="1"/>
  <c r="N6" i="2"/>
  <c r="O6" i="2" s="1"/>
  <c r="N5" i="2"/>
  <c r="N4" i="2"/>
  <c r="N3" i="2"/>
  <c r="U2" i="2"/>
  <c r="T2" i="2"/>
  <c r="S2" i="2"/>
  <c r="R2" i="2"/>
  <c r="Q2" i="2"/>
  <c r="P2" i="2"/>
  <c r="O2" i="2"/>
  <c r="N2" i="2"/>
  <c r="N5" i="1"/>
  <c r="O5" i="1" s="1"/>
  <c r="N6" i="1"/>
  <c r="N7" i="1"/>
  <c r="O7" i="1"/>
  <c r="P7" i="1" s="1"/>
  <c r="Q7" i="1" s="1"/>
  <c r="N8" i="1"/>
  <c r="O8" i="1" s="1"/>
  <c r="N9" i="1"/>
  <c r="O9" i="1"/>
  <c r="N10" i="1"/>
  <c r="O10" i="1"/>
  <c r="Q10" i="1" s="1"/>
  <c r="R10" i="1" s="1"/>
  <c r="P10" i="1"/>
  <c r="N11" i="1"/>
  <c r="P11" i="1" s="1"/>
  <c r="O11" i="1"/>
  <c r="N12" i="1"/>
  <c r="O12" i="1" s="1"/>
  <c r="P12" i="1" s="1"/>
  <c r="N13" i="1"/>
  <c r="O13" i="1" s="1"/>
  <c r="N14" i="1"/>
  <c r="N15" i="1"/>
  <c r="P15" i="1" s="1"/>
  <c r="Q15" i="1" s="1"/>
  <c r="O15" i="1"/>
  <c r="N16" i="1"/>
  <c r="O16" i="1" s="1"/>
  <c r="N17" i="1"/>
  <c r="O17" i="1"/>
  <c r="N18" i="1"/>
  <c r="O18" i="1"/>
  <c r="Q18" i="1" s="1"/>
  <c r="R18" i="1" s="1"/>
  <c r="P18" i="1"/>
  <c r="N19" i="1"/>
  <c r="P19" i="1" s="1"/>
  <c r="O19" i="1"/>
  <c r="N20" i="1"/>
  <c r="O20" i="1" s="1"/>
  <c r="P20" i="1" s="1"/>
  <c r="N21" i="1"/>
  <c r="O21" i="1" s="1"/>
  <c r="N22" i="1"/>
  <c r="N23" i="1"/>
  <c r="P23" i="1" s="1"/>
  <c r="Q23" i="1" s="1"/>
  <c r="O23" i="1"/>
  <c r="N24" i="1"/>
  <c r="O24" i="1" s="1"/>
  <c r="N25" i="1"/>
  <c r="O25" i="1"/>
  <c r="P25" i="1" s="1"/>
  <c r="N26" i="1"/>
  <c r="O26" i="1"/>
  <c r="Q26" i="1" s="1"/>
  <c r="R26" i="1" s="1"/>
  <c r="P26" i="1"/>
  <c r="N27" i="1"/>
  <c r="P27" i="1" s="1"/>
  <c r="O27" i="1"/>
  <c r="N28" i="1"/>
  <c r="O28" i="1" s="1"/>
  <c r="P28" i="1" s="1"/>
  <c r="N29" i="1"/>
  <c r="O29" i="1"/>
  <c r="R29" i="1" s="1"/>
  <c r="P29" i="1"/>
  <c r="Q29" i="1"/>
  <c r="N30" i="1"/>
  <c r="N31" i="1"/>
  <c r="P31" i="1" s="1"/>
  <c r="Q31" i="1" s="1"/>
  <c r="O31" i="1"/>
  <c r="N32" i="1"/>
  <c r="O32" i="1" s="1"/>
  <c r="N33" i="1"/>
  <c r="O33" i="1"/>
  <c r="P33" i="1" s="1"/>
  <c r="N34" i="1"/>
  <c r="Q34" i="1" s="1"/>
  <c r="R34" i="1" s="1"/>
  <c r="O34" i="1"/>
  <c r="P34" i="1"/>
  <c r="N35" i="1"/>
  <c r="P35" i="1" s="1"/>
  <c r="O35" i="1"/>
  <c r="N36" i="1"/>
  <c r="O36" i="1" s="1"/>
  <c r="P36" i="1" s="1"/>
  <c r="N37" i="1"/>
  <c r="O37" i="1"/>
  <c r="R37" i="1" s="1"/>
  <c r="P37" i="1"/>
  <c r="Q37" i="1"/>
  <c r="N38" i="1"/>
  <c r="N39" i="1"/>
  <c r="P39" i="1" s="1"/>
  <c r="Q39" i="1" s="1"/>
  <c r="O39" i="1"/>
  <c r="N40" i="1"/>
  <c r="O40" i="1" s="1"/>
  <c r="N41" i="1"/>
  <c r="O41" i="1"/>
  <c r="N42" i="1"/>
  <c r="Q42" i="1" s="1"/>
  <c r="R42" i="1" s="1"/>
  <c r="O42" i="1"/>
  <c r="P42" i="1"/>
  <c r="N43" i="1"/>
  <c r="P43" i="1" s="1"/>
  <c r="O43" i="1"/>
  <c r="N44" i="1"/>
  <c r="O44" i="1" s="1"/>
  <c r="P44" i="1" s="1"/>
  <c r="N45" i="1"/>
  <c r="O45" i="1"/>
  <c r="R45" i="1" s="1"/>
  <c r="P45" i="1"/>
  <c r="Q45" i="1"/>
  <c r="N46" i="1"/>
  <c r="N47" i="1"/>
  <c r="P47" i="1" s="1"/>
  <c r="Q47" i="1" s="1"/>
  <c r="O47" i="1"/>
  <c r="N48" i="1"/>
  <c r="O48" i="1" s="1"/>
  <c r="N49" i="1"/>
  <c r="P49" i="1" s="1"/>
  <c r="O49" i="1"/>
  <c r="F53" i="1"/>
  <c r="C53" i="1"/>
  <c r="I53" i="1"/>
  <c r="O4" i="1"/>
  <c r="N4" i="1"/>
  <c r="N3" i="1"/>
  <c r="H53" i="1"/>
  <c r="U2" i="1"/>
  <c r="T2" i="1"/>
  <c r="S2" i="1"/>
  <c r="R2" i="1"/>
  <c r="Q2" i="1"/>
  <c r="P2" i="1"/>
  <c r="O2" i="1"/>
  <c r="N2" i="1"/>
  <c r="P17" i="2" l="1"/>
  <c r="R17" i="2" s="1"/>
  <c r="O31" i="2"/>
  <c r="O39" i="2"/>
  <c r="O35" i="2"/>
  <c r="O41" i="2"/>
  <c r="O21" i="2"/>
  <c r="O29" i="2"/>
  <c r="O43" i="2"/>
  <c r="O45" i="2"/>
  <c r="P45" i="2" s="1"/>
  <c r="Q45" i="2" s="1"/>
  <c r="O49" i="2"/>
  <c r="O4" i="2"/>
  <c r="P4" i="2" s="1"/>
  <c r="O18" i="2"/>
  <c r="O40" i="2"/>
  <c r="P43" i="2"/>
  <c r="O37" i="2"/>
  <c r="O10" i="2"/>
  <c r="P10" i="2" s="1"/>
  <c r="Q17" i="2"/>
  <c r="O27" i="2"/>
  <c r="O5" i="2"/>
  <c r="P5" i="2" s="1"/>
  <c r="Q9" i="2"/>
  <c r="O20" i="2"/>
  <c r="P20" i="2" s="1"/>
  <c r="O22" i="2"/>
  <c r="P27" i="2"/>
  <c r="P15" i="2"/>
  <c r="P39" i="2"/>
  <c r="R9" i="2"/>
  <c r="O14" i="2"/>
  <c r="P22" i="2"/>
  <c r="O24" i="2"/>
  <c r="P26" i="2"/>
  <c r="Q26" i="2" s="1"/>
  <c r="P31" i="2"/>
  <c r="P35" i="2"/>
  <c r="J53" i="2"/>
  <c r="P6" i="2"/>
  <c r="O13" i="2"/>
  <c r="P14" i="2"/>
  <c r="P19" i="2"/>
  <c r="P29" i="2"/>
  <c r="C54" i="2"/>
  <c r="P23" i="2"/>
  <c r="P48" i="2"/>
  <c r="O3" i="2"/>
  <c r="P7" i="2"/>
  <c r="Q7" i="2" s="1"/>
  <c r="O8" i="2"/>
  <c r="P8" i="2" s="1"/>
  <c r="P11" i="2"/>
  <c r="P12" i="2"/>
  <c r="O16" i="2"/>
  <c r="Q19" i="2"/>
  <c r="O28" i="2"/>
  <c r="O33" i="2"/>
  <c r="O42" i="2"/>
  <c r="P32" i="2"/>
  <c r="P36" i="2"/>
  <c r="P40" i="2"/>
  <c r="P44" i="2"/>
  <c r="P49" i="2"/>
  <c r="O25" i="2"/>
  <c r="O30" i="2"/>
  <c r="O34" i="2"/>
  <c r="P34" i="2" s="1"/>
  <c r="O38" i="2"/>
  <c r="O46" i="2"/>
  <c r="O47" i="2"/>
  <c r="Q43" i="1"/>
  <c r="Q35" i="1"/>
  <c r="R35" i="1" s="1"/>
  <c r="P13" i="1"/>
  <c r="Q13" i="1"/>
  <c r="R13" i="1" s="1"/>
  <c r="R43" i="1"/>
  <c r="P21" i="1"/>
  <c r="Q21" i="1"/>
  <c r="R21" i="1" s="1"/>
  <c r="R49" i="1"/>
  <c r="P5" i="1"/>
  <c r="Q5" i="1"/>
  <c r="R5" i="1" s="1"/>
  <c r="Q49" i="1"/>
  <c r="P38" i="1"/>
  <c r="R38" i="1" s="1"/>
  <c r="Q33" i="1"/>
  <c r="R33" i="1" s="1"/>
  <c r="Q25" i="1"/>
  <c r="R25" i="1" s="1"/>
  <c r="R20" i="1"/>
  <c r="P14" i="1"/>
  <c r="R47" i="1"/>
  <c r="O46" i="1"/>
  <c r="Q44" i="1"/>
  <c r="R44" i="1" s="1"/>
  <c r="P41" i="1"/>
  <c r="R39" i="1"/>
  <c r="O38" i="1"/>
  <c r="Q38" i="1" s="1"/>
  <c r="Q36" i="1"/>
  <c r="R36" i="1" s="1"/>
  <c r="R31" i="1"/>
  <c r="O30" i="1"/>
  <c r="Q28" i="1"/>
  <c r="R28" i="1" s="1"/>
  <c r="R23" i="1"/>
  <c r="O22" i="1"/>
  <c r="Q20" i="1"/>
  <c r="P17" i="1"/>
  <c r="Q17" i="1" s="1"/>
  <c r="R15" i="1"/>
  <c r="O14" i="1"/>
  <c r="Q14" i="1" s="1"/>
  <c r="Q12" i="1"/>
  <c r="R12" i="1" s="1"/>
  <c r="P9" i="1"/>
  <c r="R7" i="1"/>
  <c r="O6" i="1"/>
  <c r="P6" i="1" s="1"/>
  <c r="P48" i="1"/>
  <c r="Q48" i="1" s="1"/>
  <c r="P40" i="1"/>
  <c r="P32" i="1"/>
  <c r="Q32" i="1" s="1"/>
  <c r="Q27" i="1"/>
  <c r="R27" i="1" s="1"/>
  <c r="P24" i="1"/>
  <c r="Q19" i="1"/>
  <c r="R19" i="1" s="1"/>
  <c r="P16" i="1"/>
  <c r="Q11" i="1"/>
  <c r="R11" i="1" s="1"/>
  <c r="P8" i="1"/>
  <c r="J53" i="1"/>
  <c r="O3" i="1"/>
  <c r="P3" i="1" s="1"/>
  <c r="P4" i="1"/>
  <c r="G53" i="1"/>
  <c r="D53" i="1"/>
  <c r="E53" i="1"/>
  <c r="P41" i="2" l="1"/>
  <c r="Q49" i="2"/>
  <c r="S17" i="2"/>
  <c r="S9" i="2"/>
  <c r="P18" i="2"/>
  <c r="P21" i="2"/>
  <c r="Q4" i="2"/>
  <c r="Q5" i="2"/>
  <c r="R31" i="2"/>
  <c r="Q41" i="2"/>
  <c r="Q43" i="2"/>
  <c r="P24" i="2"/>
  <c r="P37" i="2"/>
  <c r="Q31" i="2"/>
  <c r="Q15" i="2"/>
  <c r="R43" i="2"/>
  <c r="Q10" i="2"/>
  <c r="R45" i="2"/>
  <c r="Q20" i="2"/>
  <c r="Q22" i="2"/>
  <c r="Q39" i="2"/>
  <c r="R7" i="2"/>
  <c r="P38" i="2"/>
  <c r="Q38" i="2" s="1"/>
  <c r="P33" i="2"/>
  <c r="P3" i="2"/>
  <c r="P28" i="2"/>
  <c r="Q28" i="2" s="1"/>
  <c r="R41" i="2"/>
  <c r="Q36" i="2"/>
  <c r="R36" i="2" s="1"/>
  <c r="Q25" i="2"/>
  <c r="D54" i="2"/>
  <c r="P13" i="2"/>
  <c r="Q14" i="2"/>
  <c r="S41" i="2"/>
  <c r="Q6" i="2"/>
  <c r="P25" i="2"/>
  <c r="R19" i="2"/>
  <c r="Q11" i="2"/>
  <c r="Q34" i="2"/>
  <c r="P47" i="2"/>
  <c r="R26" i="2"/>
  <c r="Q48" i="2"/>
  <c r="Q8" i="2"/>
  <c r="R8" i="2"/>
  <c r="Q44" i="2"/>
  <c r="Q35" i="2"/>
  <c r="Q40" i="2"/>
  <c r="P16" i="2"/>
  <c r="Q29" i="2"/>
  <c r="P30" i="2"/>
  <c r="Q30" i="2" s="1"/>
  <c r="P46" i="2"/>
  <c r="R49" i="2"/>
  <c r="P42" i="2"/>
  <c r="Q23" i="2"/>
  <c r="S4" i="2"/>
  <c r="Q32" i="2"/>
  <c r="Q12" i="2"/>
  <c r="Q27" i="2"/>
  <c r="R4" i="2"/>
  <c r="R14" i="1"/>
  <c r="Q22" i="1"/>
  <c r="Q41" i="1"/>
  <c r="Q6" i="1"/>
  <c r="R48" i="1"/>
  <c r="P22" i="1"/>
  <c r="R22" i="1" s="1"/>
  <c r="R17" i="1"/>
  <c r="Q9" i="1"/>
  <c r="P46" i="1"/>
  <c r="R16" i="1"/>
  <c r="Q16" i="1"/>
  <c r="Q40" i="1"/>
  <c r="R24" i="1"/>
  <c r="P30" i="1"/>
  <c r="R40" i="1"/>
  <c r="R32" i="1"/>
  <c r="R6" i="1"/>
  <c r="Q8" i="1"/>
  <c r="R8" i="1" s="1"/>
  <c r="Q24" i="1"/>
  <c r="Q4" i="1"/>
  <c r="Q3" i="1"/>
  <c r="S16" i="1"/>
  <c r="S5" i="1"/>
  <c r="S36" i="1"/>
  <c r="S40" i="1"/>
  <c r="S36" i="2" l="1"/>
  <c r="T17" i="2"/>
  <c r="R11" i="2"/>
  <c r="Q18" i="2"/>
  <c r="R21" i="2"/>
  <c r="R48" i="2"/>
  <c r="Q21" i="2"/>
  <c r="T9" i="2"/>
  <c r="S43" i="2"/>
  <c r="Q37" i="2"/>
  <c r="U9" i="2"/>
  <c r="R37" i="2"/>
  <c r="R6" i="2"/>
  <c r="S8" i="2"/>
  <c r="R34" i="2"/>
  <c r="R24" i="2"/>
  <c r="S31" i="2"/>
  <c r="R5" i="2"/>
  <c r="S19" i="2"/>
  <c r="R20" i="2"/>
  <c r="Q24" i="2"/>
  <c r="R35" i="2"/>
  <c r="Q16" i="2"/>
  <c r="Q3" i="2"/>
  <c r="R3" i="2" s="1"/>
  <c r="R10" i="2"/>
  <c r="S21" i="2"/>
  <c r="R40" i="2"/>
  <c r="S40" i="2" s="1"/>
  <c r="T36" i="2"/>
  <c r="Q13" i="2"/>
  <c r="Q33" i="2"/>
  <c r="R33" i="2" s="1"/>
  <c r="S49" i="2"/>
  <c r="T19" i="2"/>
  <c r="R29" i="2"/>
  <c r="Q42" i="2"/>
  <c r="T4" i="2"/>
  <c r="R14" i="2"/>
  <c r="S34" i="2"/>
  <c r="S26" i="2"/>
  <c r="R23" i="2"/>
  <c r="S23" i="2" s="1"/>
  <c r="R27" i="2"/>
  <c r="R30" i="2"/>
  <c r="Q47" i="2"/>
  <c r="R25" i="2"/>
  <c r="R32" i="2"/>
  <c r="R15" i="2"/>
  <c r="R44" i="2"/>
  <c r="S7" i="2"/>
  <c r="R39" i="2"/>
  <c r="R12" i="2"/>
  <c r="Q46" i="2"/>
  <c r="T41" i="2"/>
  <c r="R22" i="2"/>
  <c r="S45" i="2"/>
  <c r="R28" i="2"/>
  <c r="E54" i="2"/>
  <c r="R38" i="2"/>
  <c r="S11" i="2"/>
  <c r="S20" i="2"/>
  <c r="R41" i="1"/>
  <c r="Q30" i="1"/>
  <c r="S30" i="1" s="1"/>
  <c r="R30" i="1"/>
  <c r="Q46" i="1"/>
  <c r="R46" i="1" s="1"/>
  <c r="R9" i="1"/>
  <c r="S48" i="1"/>
  <c r="S32" i="1"/>
  <c r="S34" i="1"/>
  <c r="T5" i="1"/>
  <c r="S44" i="1"/>
  <c r="S42" i="1"/>
  <c r="S24" i="1"/>
  <c r="R4" i="1"/>
  <c r="S6" i="1"/>
  <c r="T16" i="1"/>
  <c r="T32" i="1"/>
  <c r="U32" i="1" s="1"/>
  <c r="R3" i="1"/>
  <c r="S13" i="1"/>
  <c r="S18" i="1"/>
  <c r="S9" i="1"/>
  <c r="T9" i="1" s="1"/>
  <c r="S33" i="1"/>
  <c r="S49" i="1"/>
  <c r="T49" i="1" s="1"/>
  <c r="S26" i="1"/>
  <c r="T40" i="1"/>
  <c r="T36" i="1"/>
  <c r="S31" i="1"/>
  <c r="S27" i="1"/>
  <c r="S4" i="1"/>
  <c r="S15" i="1"/>
  <c r="S35" i="1"/>
  <c r="T35" i="1" s="1"/>
  <c r="S41" i="1"/>
  <c r="S37" i="1"/>
  <c r="S39" i="1"/>
  <c r="S12" i="1"/>
  <c r="R18" i="2" l="1"/>
  <c r="R46" i="2"/>
  <c r="U19" i="2"/>
  <c r="S24" i="2"/>
  <c r="T43" i="2"/>
  <c r="U17" i="2"/>
  <c r="T8" i="2"/>
  <c r="S48" i="2"/>
  <c r="S33" i="2"/>
  <c r="T48" i="2"/>
  <c r="S5" i="2"/>
  <c r="U41" i="2"/>
  <c r="S37" i="2"/>
  <c r="S6" i="2"/>
  <c r="T45" i="2"/>
  <c r="S39" i="2"/>
  <c r="S10" i="2"/>
  <c r="T31" i="2"/>
  <c r="S14" i="2"/>
  <c r="T25" i="2"/>
  <c r="T37" i="2"/>
  <c r="R42" i="2"/>
  <c r="U4" i="2"/>
  <c r="S38" i="2"/>
  <c r="S32" i="2"/>
  <c r="F54" i="2"/>
  <c r="S3" i="2"/>
  <c r="S35" i="2"/>
  <c r="T35" i="2" s="1"/>
  <c r="T40" i="2"/>
  <c r="S29" i="2"/>
  <c r="S44" i="2"/>
  <c r="S28" i="2"/>
  <c r="T7" i="2"/>
  <c r="T11" i="2"/>
  <c r="T20" i="2"/>
  <c r="U45" i="2"/>
  <c r="T49" i="2"/>
  <c r="S46" i="2"/>
  <c r="T6" i="2"/>
  <c r="T34" i="2"/>
  <c r="U34" i="2" s="1"/>
  <c r="R47" i="2"/>
  <c r="S27" i="2"/>
  <c r="T27" i="2" s="1"/>
  <c r="U36" i="2"/>
  <c r="S22" i="2"/>
  <c r="T24" i="2"/>
  <c r="S15" i="2"/>
  <c r="S30" i="2"/>
  <c r="T21" i="2"/>
  <c r="U21" i="2" s="1"/>
  <c r="T23" i="2"/>
  <c r="R13" i="2"/>
  <c r="T26" i="2"/>
  <c r="R16" i="2"/>
  <c r="S16" i="2"/>
  <c r="S25" i="2"/>
  <c r="S12" i="2"/>
  <c r="T48" i="1"/>
  <c r="T30" i="1"/>
  <c r="T18" i="1"/>
  <c r="U36" i="1"/>
  <c r="U5" i="1"/>
  <c r="U9" i="1"/>
  <c r="T26" i="1"/>
  <c r="T15" i="1"/>
  <c r="T4" i="1"/>
  <c r="T24" i="1"/>
  <c r="T39" i="1"/>
  <c r="U39" i="1" s="1"/>
  <c r="U35" i="1"/>
  <c r="S14" i="1"/>
  <c r="T13" i="1"/>
  <c r="S23" i="1"/>
  <c r="S17" i="1"/>
  <c r="S46" i="1"/>
  <c r="S47" i="1"/>
  <c r="T44" i="1"/>
  <c r="T33" i="1"/>
  <c r="T37" i="1"/>
  <c r="T42" i="1"/>
  <c r="T41" i="1"/>
  <c r="S20" i="1"/>
  <c r="S38" i="1"/>
  <c r="S28" i="1"/>
  <c r="T27" i="1"/>
  <c r="U27" i="1" s="1"/>
  <c r="T14" i="1"/>
  <c r="U40" i="1"/>
  <c r="U15" i="1"/>
  <c r="U4" i="1"/>
  <c r="U18" i="1"/>
  <c r="T6" i="1"/>
  <c r="U6" i="1" s="1"/>
  <c r="S43" i="1"/>
  <c r="T28" i="1"/>
  <c r="S8" i="1"/>
  <c r="S19" i="1"/>
  <c r="T31" i="1"/>
  <c r="U49" i="1"/>
  <c r="S3" i="1"/>
  <c r="U16" i="1"/>
  <c r="T34" i="1"/>
  <c r="U48" i="1"/>
  <c r="T12" i="1"/>
  <c r="S11" i="1"/>
  <c r="U43" i="2" l="1"/>
  <c r="S18" i="2"/>
  <c r="U8" i="2"/>
  <c r="T33" i="2"/>
  <c r="U33" i="2" s="1"/>
  <c r="T5" i="2"/>
  <c r="T12" i="2"/>
  <c r="T15" i="2"/>
  <c r="U6" i="2"/>
  <c r="T10" i="2"/>
  <c r="U11" i="2"/>
  <c r="U31" i="2"/>
  <c r="U48" i="2"/>
  <c r="U37" i="2"/>
  <c r="T39" i="2"/>
  <c r="U35" i="2"/>
  <c r="T46" i="2"/>
  <c r="U24" i="2"/>
  <c r="S42" i="2"/>
  <c r="T22" i="2"/>
  <c r="T42" i="2"/>
  <c r="T44" i="2"/>
  <c r="U49" i="2"/>
  <c r="U20" i="2"/>
  <c r="T38" i="2"/>
  <c r="U38" i="2" s="1"/>
  <c r="U46" i="2"/>
  <c r="T29" i="2"/>
  <c r="S47" i="2"/>
  <c r="T28" i="2"/>
  <c r="U26" i="2"/>
  <c r="T16" i="2"/>
  <c r="U25" i="2"/>
  <c r="T30" i="2"/>
  <c r="S13" i="2"/>
  <c r="U40" i="2"/>
  <c r="U7" i="2"/>
  <c r="T14" i="2"/>
  <c r="U23" i="2"/>
  <c r="U27" i="2"/>
  <c r="G54" i="2"/>
  <c r="T32" i="2"/>
  <c r="T3" i="2"/>
  <c r="U42" i="1"/>
  <c r="T47" i="1"/>
  <c r="U30" i="1"/>
  <c r="U24" i="1"/>
  <c r="T43" i="1"/>
  <c r="U26" i="1"/>
  <c r="U41" i="1"/>
  <c r="S7" i="1"/>
  <c r="S25" i="1"/>
  <c r="U31" i="1"/>
  <c r="S10" i="1"/>
  <c r="T20" i="1"/>
  <c r="S21" i="1"/>
  <c r="U12" i="1"/>
  <c r="T23" i="1"/>
  <c r="T46" i="1"/>
  <c r="T8" i="1"/>
  <c r="T11" i="1"/>
  <c r="U28" i="1"/>
  <c r="S45" i="1"/>
  <c r="U13" i="1"/>
  <c r="U14" i="1"/>
  <c r="S22" i="1"/>
  <c r="U34" i="1"/>
  <c r="U37" i="1"/>
  <c r="T19" i="1"/>
  <c r="U19" i="1" s="1"/>
  <c r="T38" i="1"/>
  <c r="U44" i="1"/>
  <c r="T3" i="1"/>
  <c r="U3" i="1"/>
  <c r="S29" i="1"/>
  <c r="T17" i="1"/>
  <c r="U33" i="1"/>
  <c r="U10" i="2" l="1"/>
  <c r="T18" i="2"/>
  <c r="U42" i="2"/>
  <c r="U12" i="2"/>
  <c r="U30" i="2"/>
  <c r="U16" i="2"/>
  <c r="U5" i="2"/>
  <c r="U15" i="2"/>
  <c r="U39" i="2"/>
  <c r="U28" i="2"/>
  <c r="U32" i="2"/>
  <c r="T13" i="2"/>
  <c r="U22" i="2"/>
  <c r="T47" i="2"/>
  <c r="U3" i="2"/>
  <c r="U14" i="2"/>
  <c r="U44" i="2"/>
  <c r="H54" i="2"/>
  <c r="U29" i="2"/>
  <c r="T25" i="1"/>
  <c r="T45" i="1"/>
  <c r="U47" i="1"/>
  <c r="U25" i="1"/>
  <c r="U43" i="1"/>
  <c r="U8" i="1"/>
  <c r="U38" i="1"/>
  <c r="T10" i="1"/>
  <c r="T7" i="1"/>
  <c r="U11" i="1"/>
  <c r="U45" i="1"/>
  <c r="U23" i="1"/>
  <c r="U46" i="1"/>
  <c r="T21" i="1"/>
  <c r="U21" i="1" s="1"/>
  <c r="U17" i="1"/>
  <c r="U20" i="1"/>
  <c r="T22" i="1"/>
  <c r="T29" i="1"/>
  <c r="U18" i="2" l="1"/>
  <c r="U13" i="2"/>
  <c r="U47" i="2"/>
  <c r="I54" i="2"/>
  <c r="U10" i="1"/>
  <c r="U7" i="1"/>
  <c r="U29" i="1"/>
  <c r="U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tc={2EB99A43-C1F0-47BE-BD7F-A7D12FAC083D}</author>
  </authors>
  <commentList>
    <comment ref="D18" authorId="0" shapeId="0" xr:uid="{2EB99A43-C1F0-47BE-BD7F-A7D12FAC083D}">
      <text>
        <t>[Threaded comment]
Your version of Excel allows you to read this threaded comment; however, any edits to it will get removed if the file is opened in a newer version of Excel. Learn more: https://go.microsoft.com/fwlink/?linkid=870924
Comment:
    Potentialet i VFs område er ændret efter vurdering af VF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tc={591CF6A0-CF64-4466-93C3-18B413347E55}</author>
  </authors>
  <commentList>
    <comment ref="D18" authorId="0" shapeId="0" xr:uid="{591CF6A0-CF64-4466-93C3-18B413347E55}">
      <text>
        <t>[Threaded comment]
Your version of Excel allows you to read this threaded comment; however, any edits to it will get removed if the file is opened in a newer version of Excel. Learn more: https://go.microsoft.com/fwlink/?linkid=870924
Comment:
    Potentialet i VFs område er ændret efter vurdering af VF</t>
      </text>
    </comment>
  </commentList>
</comments>
</file>

<file path=xl/sharedStrings.xml><?xml version="1.0" encoding="utf-8"?>
<sst xmlns="http://schemas.openxmlformats.org/spreadsheetml/2006/main" count="274" uniqueCount="89">
  <si>
    <t>Potentiale på distribution år 2050</t>
  </si>
  <si>
    <t>Originale potentialer</t>
  </si>
  <si>
    <t>Område</t>
  </si>
  <si>
    <t>Enhed</t>
  </si>
  <si>
    <t>Industriel overskudsvarme</t>
  </si>
  <si>
    <t>Luft-vand</t>
  </si>
  <si>
    <t>Spildevand</t>
  </si>
  <si>
    <t>ATES</t>
  </si>
  <si>
    <t>Havvand KV</t>
  </si>
  <si>
    <t>Drikkevand</t>
  </si>
  <si>
    <t>Havvand Stand alone</t>
  </si>
  <si>
    <t>Geotermi</t>
  </si>
  <si>
    <t>VROV</t>
  </si>
  <si>
    <t>MW</t>
  </si>
  <si>
    <t>VROO</t>
  </si>
  <si>
    <t>VROD</t>
  </si>
  <si>
    <t>VBRO</t>
  </si>
  <si>
    <t>VHVI</t>
  </si>
  <si>
    <t>VAVE</t>
  </si>
  <si>
    <t>VTRA</t>
  </si>
  <si>
    <t>VISO</t>
  </si>
  <si>
    <t>VKOG</t>
  </si>
  <si>
    <t>VHTA</t>
  </si>
  <si>
    <t>JUNCKERS</t>
  </si>
  <si>
    <t>VALB</t>
  </si>
  <si>
    <t>VAVH</t>
  </si>
  <si>
    <t>Hillerød</t>
  </si>
  <si>
    <t>Farum</t>
  </si>
  <si>
    <t>VFVA (Værløse)</t>
  </si>
  <si>
    <t>VFHV (NordHedtvand)</t>
  </si>
  <si>
    <t>VFBL (Ballerup)</t>
  </si>
  <si>
    <t>VFBA (Bagsværd)</t>
  </si>
  <si>
    <t>NORFOS</t>
  </si>
  <si>
    <t>VFLY (Lyngby)</t>
  </si>
  <si>
    <t>CHJG</t>
  </si>
  <si>
    <t>CMOR</t>
  </si>
  <si>
    <t>CGLA</t>
  </si>
  <si>
    <t>CTIN</t>
  </si>
  <si>
    <t>CHUS</t>
  </si>
  <si>
    <t>CBRO</t>
  </si>
  <si>
    <t>CVLO</t>
  </si>
  <si>
    <t>CFRE</t>
  </si>
  <si>
    <t>CVIG</t>
  </si>
  <si>
    <t>CVNO</t>
  </si>
  <si>
    <t>CVAL</t>
  </si>
  <si>
    <t>CVES</t>
  </si>
  <si>
    <t>CNVE</t>
  </si>
  <si>
    <t>CNOR</t>
  </si>
  <si>
    <t>CVAN</t>
  </si>
  <si>
    <t>CHEL</t>
  </si>
  <si>
    <t>CGEN</t>
  </si>
  <si>
    <t>COST</t>
  </si>
  <si>
    <t>COSO</t>
  </si>
  <si>
    <t>CTAR</t>
  </si>
  <si>
    <t>CAML (uden Ørestad)</t>
  </si>
  <si>
    <t>HKON</t>
  </si>
  <si>
    <t>HKOS</t>
  </si>
  <si>
    <t>HNOR (Nordhavn)</t>
  </si>
  <si>
    <t>HVLT (VesterbroLavtemp)</t>
  </si>
  <si>
    <t>HORS</t>
  </si>
  <si>
    <t>Reduceret potentialer ift. maks varmebehov</t>
  </si>
  <si>
    <t>Maks varmekapacitet ved 4.000 FLT 2030</t>
  </si>
  <si>
    <t>Potentiale på distribution år 2030</t>
  </si>
  <si>
    <t>Maks varmekapacitet ved 4.000 FLT</t>
  </si>
  <si>
    <t>Potentialer på dist. net</t>
  </si>
  <si>
    <t>Rå produktionspotentialer</t>
  </si>
  <si>
    <t>Potentialeoversigt</t>
  </si>
  <si>
    <t>-</t>
  </si>
  <si>
    <t>Justerede potentialer på dist. Net</t>
  </si>
  <si>
    <t>Potentialerne for spildevand, havvand og industriel overskudsvarme er udarbejdet af Niras. Se også rappporten: https://varmeplanhovedstaden.dk/wp-content/uploads/2021/05/System-og-teknologi-Opdaterede-teknologidata-og-potentialer-Delopgave-B.pdf</t>
  </si>
  <si>
    <t>Varmepumpepotentialerne for grundvand og drikkevand er baseret på varmeselskaber-nes tidligere vurderinger (SVAF-analysen). ​</t>
  </si>
  <si>
    <t>For drikkevand er potentialet dog blevet nedjusteret til 43 MW ved udvælgelse af placeringer med et højt kontinuert flow. ​</t>
  </si>
  <si>
    <t>For grundvand er der anvendt et afrundet skøn på 100 MW ATES-anlæg (aquifer thermal energy storage).​</t>
  </si>
  <si>
    <t>Potentialet for luftvarmepumper begrænses især af at de er uegnede til at placere i tætbyggede områder pga. stort arealbehov, støj og udledning af kolde luftstrømme. Det er antaget at anlæggene placeres i industri- eller landområder eller på kraftværkspladser.​</t>
  </si>
  <si>
    <t>På baggrund af kortmateriale er det blevet skønnet overordnet at der kan placeres 165 MW luftvarmepumper i distributionsnettene, samt 300 MW uden for bynære områder, der kan levere til transmissionsnettet. Potentialerne findes primært i VEKS’ og Vestforbrændings forsyningsområder. ​</t>
  </si>
  <si>
    <t>For forkortelser af områder i fjernvarmenettet, se nettegning. https://varmeplanhovedstaden.dk/wp-content/uploads/2022/01/Nettegning-FFH50-FINAL.pdf</t>
  </si>
  <si>
    <t xml:space="preserve">Potentialet for varmepumper baseret på søvand er ikke vurderet. </t>
  </si>
  <si>
    <t>Dette varmepotentiale kunne i princippet også være overskudsvarme fra fjernkøling.</t>
  </si>
  <si>
    <t>Der er i de tekniske potentialer ikke taget højde for konkrete arealer/grunde til placering af varmepumperne. For at varmepumperne reelt vil kunne realiseres, forudsætter det at der er arealer til rådighed til at placere anlæggene.</t>
  </si>
  <si>
    <t xml:space="preserve">Potentialet for overskudsvarme baseret på fjernkøling er ikke vurderet. I rapporten om Fremtidens kunder er der dog lavet et estimat på intern udnyttelse af en del af overskudsvarmen fra  bl.a. køleprocesser fra supermarkeder m.m., se: https://varmeplanhovedstaden.dk/wp-content/uploads/2022/01/Fremtidens-Kunder-Resume-Final-060122.pdf. </t>
  </si>
  <si>
    <t xml:space="preserve">Potentialerne i hovedrapporten er justeret en lille smule ud fra Balmorelanalyserne. </t>
  </si>
  <si>
    <t>I dette ark opgøres de tekniske potentialer for varmepumper i hovedstaden baseret på forskelige energikilder</t>
  </si>
  <si>
    <t>I alt varmepumper:</t>
  </si>
  <si>
    <t>I alt varmepumper inkl. geotermi:</t>
  </si>
  <si>
    <t>Det er antaget, at der kan produceres rigelige mængder geotermi, og potentialet vil derfor være begrænset af, hvad der kan afsættes i distributionsnettene.</t>
  </si>
  <si>
    <t>Potentialet for geotermi er opgjort ud fra, hvad der kan aftages i distributionsnettene (Potentialer på dist. net), samtidig med at anlæggene får et tilstrækkeligt antal fuldlastimer. Derfor er der heller ikke opgjort et råt produktionspotentiale for geotermi, da dette ikke vurderet i projektet</t>
  </si>
  <si>
    <t>Der ses både de totale potentialer per varmekilde (Rå produktionspotentialer) og potentialerne på distributionsniveau  (Potentialer på dist. net), hvor der tages højde for forbrugsbegrænsningerne i distributionsnettene. Potentialerne for de enkelte varmekilder kan ikke lægges sammen, da varmepumper ​</t>
  </si>
  <si>
    <t>baseret på forskellige varmekilder ofte ”konkurrerer” om det samme varmegrundlag i distributionsnettene. Dette ses i figurerne som "Justerede potentialer på dist. Net".</t>
  </si>
  <si>
    <t>Potentialet for PtX og CCS er ikke inkluderet i denne potentialeopgørelse for varmepumper. Se rapporterne om PtX og CCS her: https://varmeplanhovedstaden.dk/wp-content/uploads/2021/12/FFHSEK-141-003-PtX-kobling_endelig.pdf og https://varmeplanhovedstaden.dk/wp-content/uploads/2021/12/FFHSEK-141-004-Termisk-kobling-CCS_endelig.pdf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</si>
</sst>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;\-#,##0;&quot;-&quot;;@"/>
    <numFmt numFmtId="166" formatCode="#,##0.0;\-#,##0.0;&quot;-&quot;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0" xfId="0" applyFont="1"/>
    <xf numFmtId="164" fontId="0" fillId="0" borderId="4" xfId="0" applyNumberFormat="1" applyBorder="1"/>
    <xf numFmtId="164" fontId="0" fillId="0" borderId="0" xfId="0" applyNumberFormat="1"/>
    <xf numFmtId="3" fontId="0" fillId="0" borderId="0" xfId="0" applyNumberFormat="1"/>
    <xf numFmtId="0" fontId="0" fillId="0" borderId="5" xfId="0" applyBorder="1"/>
    <xf numFmtId="3" fontId="3" fillId="0" borderId="0" xfId="0" applyNumberFormat="1" applyFont="1"/>
    <xf numFmtId="164" fontId="0" fillId="0" borderId="6" xfId="0" applyNumberFormat="1" applyBorder="1"/>
    <xf numFmtId="0" fontId="0" fillId="0" borderId="7" xfId="0" applyBorder="1"/>
    <xf numFmtId="0" fontId="2" fillId="0" borderId="0" xfId="0" applyFont="1" applyAlignment="1">
      <alignment horizontal="center" vertical="center" wrapText="1"/>
    </xf>
    <xf numFmtId="0" fontId="1" fillId="2" borderId="8" xfId="0" applyFont="1" applyFill="1" applyBorder="1"/>
    <xf numFmtId="165" fontId="6" fillId="0" borderId="9" xfId="0" applyNumberFormat="1" applyFont="1" applyBorder="1" applyAlignment="1">
      <alignment horizontal="center"/>
    </xf>
    <xf numFmtId="165" fontId="0" fillId="3" borderId="4" xfId="0" applyNumberFormat="1" applyFill="1" applyBorder="1"/>
    <xf numFmtId="165" fontId="0" fillId="3" borderId="0" xfId="0" applyNumberFormat="1" applyFill="1"/>
    <xf numFmtId="165" fontId="0" fillId="3" borderId="5" xfId="0" applyNumberFormat="1" applyFill="1" applyBorder="1"/>
    <xf numFmtId="165" fontId="0" fillId="0" borderId="0" xfId="0" applyNumberFormat="1"/>
    <xf numFmtId="166" fontId="0" fillId="0" borderId="0" xfId="0" applyNumberFormat="1"/>
    <xf numFmtId="165" fontId="0" fillId="0" borderId="9" xfId="0" applyNumberFormat="1" applyBorder="1" applyAlignment="1">
      <alignment horizontal="center"/>
    </xf>
    <xf numFmtId="166" fontId="0" fillId="3" borderId="4" xfId="0" applyNumberFormat="1" applyFill="1" applyBorder="1"/>
    <xf numFmtId="166" fontId="0" fillId="3" borderId="0" xfId="0" applyNumberFormat="1" applyFill="1"/>
    <xf numFmtId="166" fontId="0" fillId="3" borderId="5" xfId="0" applyNumberFormat="1" applyFill="1" applyBorder="1"/>
    <xf numFmtId="165" fontId="0" fillId="0" borderId="10" xfId="0" applyNumberFormat="1" applyBorder="1" applyAlignment="1">
      <alignment horizontal="center"/>
    </xf>
    <xf numFmtId="165" fontId="0" fillId="3" borderId="6" xfId="0" applyNumberFormat="1" applyFill="1" applyBorder="1"/>
    <xf numFmtId="165" fontId="0" fillId="3" borderId="7" xfId="0" applyNumberFormat="1" applyFill="1" applyBorder="1"/>
    <xf numFmtId="165" fontId="0" fillId="3" borderId="11" xfId="0" applyNumberFormat="1" applyFill="1" applyBorder="1"/>
    <xf numFmtId="1" fontId="0" fillId="0" borderId="0" xfId="0" applyNumberFormat="1"/>
    <xf numFmtId="164" fontId="0" fillId="0" borderId="7" xfId="0" applyNumberFormat="1" applyBorder="1"/>
    <xf numFmtId="3" fontId="0" fillId="0" borderId="7" xfId="0" applyNumberFormat="1" applyBorder="1"/>
    <xf numFmtId="0" fontId="0" fillId="0" borderId="11" xfId="0" applyBorder="1"/>
    <xf numFmtId="3" fontId="0" fillId="0" borderId="0" xfId="0" applyNumberFormat="1" applyFont="1" applyFill="1" applyBorder="1"/>
    <xf numFmtId="3" fontId="0" fillId="0" borderId="0" xfId="0" applyNumberFormat="1" applyFont="1" applyBorder="1"/>
    <xf numFmtId="0" fontId="0" fillId="0" borderId="0" xfId="0" applyBorder="1"/>
    <xf numFmtId="1" fontId="0" fillId="0" borderId="4" xfId="0" applyNumberFormat="1" applyBorder="1"/>
    <xf numFmtId="1" fontId="0" fillId="0" borderId="4" xfId="0" applyNumberFormat="1" applyFill="1" applyBorder="1"/>
    <xf numFmtId="1" fontId="0" fillId="0" borderId="0" xfId="0" applyNumberFormat="1" applyFill="1"/>
    <xf numFmtId="1" fontId="0" fillId="0" borderId="6" xfId="0" applyNumberFormat="1" applyBorder="1"/>
    <xf numFmtId="1" fontId="5" fillId="0" borderId="7" xfId="0" applyNumberFormat="1" applyFont="1" applyBorder="1"/>
    <xf numFmtId="1" fontId="0" fillId="0" borderId="7" xfId="0" applyNumberFormat="1" applyBorder="1"/>
    <xf numFmtId="0" fontId="0" fillId="0" borderId="0" xfId="0" applyFont="1" applyBorder="1"/>
    <xf numFmtId="0" fontId="1" fillId="0" borderId="0" xfId="0" applyFont="1" applyFill="1"/>
    <xf numFmtId="164" fontId="0" fillId="0" borderId="4" xfId="0" applyNumberFormat="1" applyFill="1" applyBorder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0" fontId="0" fillId="0" borderId="5" xfId="0" applyFill="1" applyBorder="1"/>
    <xf numFmtId="166" fontId="0" fillId="0" borderId="0" xfId="0" applyNumberFormat="1" applyBorder="1"/>
    <xf numFmtId="165" fontId="0" fillId="0" borderId="0" xfId="0" applyNumberFormat="1" applyBorder="1"/>
    <xf numFmtId="0" fontId="0" fillId="0" borderId="0" xfId="0" applyFill="1" applyBorder="1"/>
    <xf numFmtId="0" fontId="1" fillId="0" borderId="0" xfId="0" applyFont="1" applyFill="1" applyBorder="1"/>
    <xf numFmtId="166" fontId="0" fillId="0" borderId="0" xfId="0" applyNumberFormat="1" applyFill="1" applyBorder="1"/>
    <xf numFmtId="165" fontId="0" fillId="0" borderId="0" xfId="0" applyNumberFormat="1" applyFill="1"/>
    <xf numFmtId="0" fontId="6" fillId="4" borderId="0" xfId="0" applyFont="1" applyFill="1"/>
    <xf numFmtId="0" fontId="0" fillId="4" borderId="0" xfId="0" applyFill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6" xfId="0" applyBorder="1"/>
    <xf numFmtId="0" fontId="0" fillId="0" borderId="17" xfId="0" applyBorder="1"/>
    <xf numFmtId="1" fontId="0" fillId="0" borderId="16" xfId="0" applyNumberFormat="1" applyFont="1" applyFill="1" applyBorder="1"/>
    <xf numFmtId="1" fontId="0" fillId="0" borderId="0" xfId="0" applyNumberFormat="1" applyBorder="1"/>
    <xf numFmtId="1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0" fontId="2" fillId="4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Potentialer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'Potentialer 2030'!$A$52</c:f>
              <c:strCache>
                <c:ptCount val="1"/>
                <c:pt idx="0">
                  <c:v>Rå produktionspotentialer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'Potentialer 2030'!$C$51:$L$51</c15:sqref>
                  </c15:fullRef>
                </c:ext>
              </c:extLst>
              <c:f>('Potentialer 2030'!$C$51:$I$51,'Potentialer 2030'!$K$51:$L$51)</c:f>
              <c:strCache>
                <c:ptCount val="9"/>
                <c:pt idx="0">
                  <c:v>Industriel overskudsvarme</c:v>
                </c:pt>
                <c:pt idx="1">
                  <c:v>Luft-vand</c:v>
                </c:pt>
                <c:pt idx="2">
                  <c:v>Spildevand</c:v>
                </c:pt>
                <c:pt idx="3">
                  <c:v>ATES</c:v>
                </c:pt>
                <c:pt idx="4">
                  <c:v>Havvand KV</c:v>
                </c:pt>
                <c:pt idx="5">
                  <c:v>Drikkevand</c:v>
                </c:pt>
                <c:pt idx="6">
                  <c:v>Havvand Stand alone</c:v>
                </c:pt>
                <c:pt idx="7">
                  <c:v>Geotermi</c:v>
                </c:pt>
                <c:pt idx="8">
                  <c:v>I alt varmepumper:</c:v>
                </c:pt>
                <c:pt idx="9">
                  <c:v>I alt varmepumper inkl. geotermi: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'Potentialer 2030'!$C$52:$I$52</c15:sqref>
                  </c15:fullRef>
                </c:ext>
              </c:extLst>
              <c:f>'Potentialer 2030'!$C$52:$I$52</c:f>
              <c:numCache>
                <c:formatCode>General</c:formatCode>
                <c:ptCount val="7"/>
                <c:pt idx="0">
                  <c:v>215</c:v>
                </c:pt>
                <c:pt idx="1">
                  <c:v>165</c:v>
                </c:pt>
                <c:pt idx="2">
                  <c:v>191</c:v>
                </c:pt>
                <c:pt idx="3">
                  <c:v>100</c:v>
                </c:pt>
                <c:pt idx="4">
                  <c:v>387</c:v>
                </c:pt>
                <c:pt idx="5">
                  <c:v>43</c:v>
                </c:pt>
                <c:pt idx="6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7-47D2-A666-430B23998340}"/>
            </c:ext>
          </c:extLst>
        </c:ser>
        <c:ser>
          <c:idx val="1"/>
          <c:order val="1"/>
          <c:tx>
            <c:strRef>
              <c:f>'Potentialer 2030'!$A$54</c:f>
              <c:strCache>
                <c:ptCount val="1"/>
                <c:pt idx="0">
                  <c:v>Justerede potentialer på dist. Net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'Potentialer 2030'!$C$51:$L$51</c15:sqref>
                  </c15:fullRef>
                </c:ext>
              </c:extLst>
              <c:f>('Potentialer 2030'!$C$51:$I$51,'Potentialer 2030'!$K$51:$L$51)</c:f>
              <c:strCache>
                <c:ptCount val="9"/>
                <c:pt idx="0">
                  <c:v>Industriel overskudsvarme</c:v>
                </c:pt>
                <c:pt idx="1">
                  <c:v>Luft-vand</c:v>
                </c:pt>
                <c:pt idx="2">
                  <c:v>Spildevand</c:v>
                </c:pt>
                <c:pt idx="3">
                  <c:v>ATES</c:v>
                </c:pt>
                <c:pt idx="4">
                  <c:v>Havvand KV</c:v>
                </c:pt>
                <c:pt idx="5">
                  <c:v>Drikkevand</c:v>
                </c:pt>
                <c:pt idx="6">
                  <c:v>Havvand Stand alone</c:v>
                </c:pt>
                <c:pt idx="7">
                  <c:v>I alt varmepumper:</c:v>
                </c:pt>
                <c:pt idx="8">
                  <c:v>I alt varmepumper inkl. geotermi: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'Potentialer 2030'!$C$54:$J$54</c15:sqref>
                  </c15:fullRef>
                </c:ext>
              </c:extLst>
              <c:f>'Potentialer 2030'!$C$54:$I$54</c:f>
              <c:numCache>
                <c:formatCode>#,##0;\-#,##0;"-";@</c:formatCode>
                <c:ptCount val="7"/>
                <c:pt idx="0">
                  <c:v>114.93694245721213</c:v>
                </c:pt>
                <c:pt idx="1">
                  <c:v>152.94749234724262</c:v>
                </c:pt>
                <c:pt idx="2">
                  <c:v>147.45357741877726</c:v>
                </c:pt>
                <c:pt idx="3">
                  <c:v>84.822047445101674</c:v>
                </c:pt>
                <c:pt idx="4">
                  <c:v>228.52899207283329</c:v>
                </c:pt>
                <c:pt idx="5">
                  <c:v>20.97089670713417</c:v>
                </c:pt>
                <c:pt idx="6">
                  <c:v>71.680248820236812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7-47D2-A666-430B239983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67892111"/>
        <c:axId val="1567897935"/>
      </c:barChart>
      <c:catAx>
        <c:axId val="156789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7897935"/>
        <c:crosses val="autoZero"/>
        <c:auto val="1"/>
        <c:lblAlgn val="ctr"/>
        <c:lblOffset val="100"/>
        <c:noMultiLvlLbl val="0"/>
      </c:catAx>
      <c:valAx>
        <c:axId val="156789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789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Potentialer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'Potentialer 2030'!$A$52</c:f>
              <c:strCache>
                <c:ptCount val="1"/>
                <c:pt idx="0">
                  <c:v>Rå produktionspotentialer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'Potentialer 2030'!$C$51:$J$51</c15:sqref>
                  </c15:fullRef>
                </c:ext>
              </c:extLst>
              <c:f>'Potentialer 2030'!$C$51:$I$51</c:f>
              <c:strCache>
                <c:ptCount val="7"/>
                <c:pt idx="0">
                  <c:v>Industriel overskudsvarme</c:v>
                </c:pt>
                <c:pt idx="1">
                  <c:v>Luft-vand</c:v>
                </c:pt>
                <c:pt idx="2">
                  <c:v>Spildevand</c:v>
                </c:pt>
                <c:pt idx="3">
                  <c:v>ATES</c:v>
                </c:pt>
                <c:pt idx="4">
                  <c:v>Havvand KV</c:v>
                </c:pt>
                <c:pt idx="5">
                  <c:v>Drikkevand</c:v>
                </c:pt>
                <c:pt idx="6">
                  <c:v>Havvand Stand alone</c:v>
                </c:pt>
                <c:pt idx="7">
                  <c:v>Geotermi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'Potentialer 2030'!$C$52:$I$52</c15:sqref>
                  </c15:fullRef>
                </c:ext>
              </c:extLst>
              <c:f>'Potentialer 2030'!$C$52:$I$52</c:f>
              <c:numCache>
                <c:formatCode>General</c:formatCode>
                <c:ptCount val="7"/>
                <c:pt idx="0">
                  <c:v>215</c:v>
                </c:pt>
                <c:pt idx="1">
                  <c:v>165</c:v>
                </c:pt>
                <c:pt idx="2">
                  <c:v>191</c:v>
                </c:pt>
                <c:pt idx="3">
                  <c:v>100</c:v>
                </c:pt>
                <c:pt idx="4">
                  <c:v>387</c:v>
                </c:pt>
                <c:pt idx="5">
                  <c:v>43</c:v>
                </c:pt>
                <c:pt idx="6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B-4240-AABD-F67BB1E3630A}"/>
            </c:ext>
          </c:extLst>
        </c:ser>
        <c:ser>
          <c:idx val="1"/>
          <c:order val="1"/>
          <c:tx>
            <c:strRef>
              <c:f>'Potentialer 2030'!$A$53</c:f>
              <c:strCache>
                <c:ptCount val="1"/>
                <c:pt idx="0">
                  <c:v>Potentialer på dist. net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'Potentialer 2030'!$C$51:$J$51</c15:sqref>
                  </c15:fullRef>
                </c:ext>
              </c:extLst>
              <c:f>'Potentialer 2030'!$C$51:$I$51</c:f>
              <c:strCache>
                <c:ptCount val="7"/>
                <c:pt idx="0">
                  <c:v>Industriel overskudsvarme</c:v>
                </c:pt>
                <c:pt idx="1">
                  <c:v>Luft-vand</c:v>
                </c:pt>
                <c:pt idx="2">
                  <c:v>Spildevand</c:v>
                </c:pt>
                <c:pt idx="3">
                  <c:v>ATES</c:v>
                </c:pt>
                <c:pt idx="4">
                  <c:v>Havvand KV</c:v>
                </c:pt>
                <c:pt idx="5">
                  <c:v>Drikkevand</c:v>
                </c:pt>
                <c:pt idx="6">
                  <c:v>Havvand Stand alone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'Potentialer 2030'!$C$53:$J$53</c15:sqref>
                  </c15:fullRef>
                </c:ext>
              </c:extLst>
              <c:f>'Potentialer 2030'!$C$53:$I$53</c:f>
              <c:numCache>
                <c:formatCode>#,##0</c:formatCode>
                <c:ptCount val="7"/>
                <c:pt idx="0" formatCode="0">
                  <c:v>114.93694245721213</c:v>
                </c:pt>
                <c:pt idx="1">
                  <c:v>165</c:v>
                </c:pt>
                <c:pt idx="2">
                  <c:v>174.93548387096774</c:v>
                </c:pt>
                <c:pt idx="3">
                  <c:v>100</c:v>
                </c:pt>
                <c:pt idx="4">
                  <c:v>388</c:v>
                </c:pt>
                <c:pt idx="5">
                  <c:v>43.400000000000006</c:v>
                </c:pt>
                <c:pt idx="6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B-4240-AABD-F67BB1E363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67892111"/>
        <c:axId val="1567897935"/>
      </c:barChart>
      <c:catAx>
        <c:axId val="156789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7897935"/>
        <c:crosses val="autoZero"/>
        <c:auto val="1"/>
        <c:lblAlgn val="ctr"/>
        <c:lblOffset val="100"/>
        <c:noMultiLvlLbl val="0"/>
      </c:catAx>
      <c:valAx>
        <c:axId val="156789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789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Potentialer</a:t>
            </a:r>
            <a:r>
              <a:rPr lang="da-DK" baseline="0"/>
              <a:t> 2050</a:t>
            </a:r>
          </a:p>
          <a:p>
            <a:pPr>
              <a:defRPr/>
            </a:pP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'Potentialer 2050'!$A$52</c:f>
              <c:strCache>
                <c:ptCount val="1"/>
                <c:pt idx="0">
                  <c:v>Rå produktionspotentialer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'Potentialer 2050'!$C$51:$J$51</c15:sqref>
                  </c15:fullRef>
                </c:ext>
              </c:extLst>
              <c:f>'Potentialer 2050'!$C$51:$I$51</c:f>
              <c:strCache>
                <c:ptCount val="7"/>
                <c:pt idx="0">
                  <c:v>Industriel overskudsvarme</c:v>
                </c:pt>
                <c:pt idx="1">
                  <c:v>Luft-vand</c:v>
                </c:pt>
                <c:pt idx="2">
                  <c:v>Spildevand</c:v>
                </c:pt>
                <c:pt idx="3">
                  <c:v>ATES</c:v>
                </c:pt>
                <c:pt idx="4">
                  <c:v>Havvand KV</c:v>
                </c:pt>
                <c:pt idx="5">
                  <c:v>Drikkevand</c:v>
                </c:pt>
                <c:pt idx="6">
                  <c:v>Havvand Stand alone</c:v>
                </c:pt>
                <c:pt idx="7">
                  <c:v>Geotermi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'Potentialer 2050'!$C$52:$I$52</c15:sqref>
                  </c15:fullRef>
                </c:ext>
              </c:extLst>
              <c:f>'Potentialer 2050'!$C$52:$I$52</c:f>
              <c:numCache>
                <c:formatCode>General</c:formatCode>
                <c:ptCount val="7"/>
                <c:pt idx="0">
                  <c:v>215</c:v>
                </c:pt>
                <c:pt idx="1">
                  <c:v>165</c:v>
                </c:pt>
                <c:pt idx="2">
                  <c:v>191</c:v>
                </c:pt>
                <c:pt idx="3">
                  <c:v>100</c:v>
                </c:pt>
                <c:pt idx="4">
                  <c:v>387</c:v>
                </c:pt>
                <c:pt idx="5">
                  <c:v>43</c:v>
                </c:pt>
                <c:pt idx="6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3-4EA2-8FE0-D9B73222F0BE}"/>
            </c:ext>
          </c:extLst>
        </c:ser>
        <c:ser>
          <c:idx val="1"/>
          <c:order val="1"/>
          <c:tx>
            <c:strRef>
              <c:f>'Potentialer 2050'!$A$54</c:f>
              <c:strCache>
                <c:ptCount val="1"/>
                <c:pt idx="0">
                  <c:v>Justerede potentialer på dist. Net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'Potentialer 2050'!$C$51:$J$51</c15:sqref>
                  </c15:fullRef>
                </c:ext>
              </c:extLst>
              <c:f>'Potentialer 2050'!$C$51:$I$51</c:f>
              <c:strCache>
                <c:ptCount val="7"/>
                <c:pt idx="0">
                  <c:v>Industriel overskudsvarme</c:v>
                </c:pt>
                <c:pt idx="1">
                  <c:v>Luft-vand</c:v>
                </c:pt>
                <c:pt idx="2">
                  <c:v>Spildevand</c:v>
                </c:pt>
                <c:pt idx="3">
                  <c:v>ATES</c:v>
                </c:pt>
                <c:pt idx="4">
                  <c:v>Havvand KV</c:v>
                </c:pt>
                <c:pt idx="5">
                  <c:v>Drikkevand</c:v>
                </c:pt>
                <c:pt idx="6">
                  <c:v>Havvand Stand alone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'Potentialer 2050'!$C$54:$J$54</c15:sqref>
                  </c15:fullRef>
                </c:ext>
              </c:extLst>
              <c:f>'Potentialer 2050'!$C$54:$I$54</c:f>
              <c:numCache>
                <c:formatCode>#,##0;\-#,##0;"-";@</c:formatCode>
                <c:ptCount val="7"/>
                <c:pt idx="0">
                  <c:v>114.9369424572121</c:v>
                </c:pt>
                <c:pt idx="1">
                  <c:v>150.16262487464252</c:v>
                </c:pt>
                <c:pt idx="2">
                  <c:v>139.40148199700573</c:v>
                </c:pt>
                <c:pt idx="3">
                  <c:v>82.614886199561113</c:v>
                </c:pt>
                <c:pt idx="4">
                  <c:v>209.55652067403034</c:v>
                </c:pt>
                <c:pt idx="5">
                  <c:v>18.890524508384537</c:v>
                </c:pt>
                <c:pt idx="6">
                  <c:v>68.705396169433428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63-4EA2-8FE0-D9B73222F0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67892111"/>
        <c:axId val="1567897935"/>
      </c:barChart>
      <c:catAx>
        <c:axId val="156789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7897935"/>
        <c:crosses val="autoZero"/>
        <c:auto val="1"/>
        <c:lblAlgn val="ctr"/>
        <c:lblOffset val="100"/>
        <c:noMultiLvlLbl val="0"/>
      </c:catAx>
      <c:valAx>
        <c:axId val="156789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789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Potentialer</a:t>
            </a:r>
            <a:r>
              <a:rPr lang="da-DK" baseline="0"/>
              <a:t> 2050</a:t>
            </a:r>
          </a:p>
          <a:p>
            <a:pPr>
              <a:defRPr/>
            </a:pP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'Potentialer 2050'!$A$52</c:f>
              <c:strCache>
                <c:ptCount val="1"/>
                <c:pt idx="0">
                  <c:v>Rå produktionspotentialer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'Potentialer 2050'!$C$51:$J$51</c:f>
              <c:strCache>
                <c:ptCount val="8"/>
                <c:pt idx="0">
                  <c:v>Industriel overskudsvarme</c:v>
                </c:pt>
                <c:pt idx="1">
                  <c:v>Luft-vand</c:v>
                </c:pt>
                <c:pt idx="2">
                  <c:v>Spildevand</c:v>
                </c:pt>
                <c:pt idx="3">
                  <c:v>ATES</c:v>
                </c:pt>
                <c:pt idx="4">
                  <c:v>Havvand KV</c:v>
                </c:pt>
                <c:pt idx="5">
                  <c:v>Drikkevand</c:v>
                </c:pt>
                <c:pt idx="6">
                  <c:v>Havvand Stand alone</c:v>
                </c:pt>
                <c:pt idx="7">
                  <c:v>Geotermi</c:v>
                </c:pt>
              </c:strCache>
            </c:strRef>
          </c:cat>
          <c:val>
            <c:numRef>
              <c:f>'Potentialer 2050'!$C$52:$I$52</c:f>
              <c:numCache>
                <c:formatCode>General</c:formatCode>
                <c:ptCount val="7"/>
                <c:pt idx="0">
                  <c:v>215</c:v>
                </c:pt>
                <c:pt idx="1">
                  <c:v>165</c:v>
                </c:pt>
                <c:pt idx="2">
                  <c:v>191</c:v>
                </c:pt>
                <c:pt idx="3">
                  <c:v>100</c:v>
                </c:pt>
                <c:pt idx="4">
                  <c:v>387</c:v>
                </c:pt>
                <c:pt idx="5">
                  <c:v>43</c:v>
                </c:pt>
                <c:pt idx="6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5-4EA9-B97A-B8383E73BB2C}"/>
            </c:ext>
          </c:extLst>
        </c:ser>
        <c:ser>
          <c:idx val="2"/>
          <c:order val="1"/>
          <c:tx>
            <c:strRef>
              <c:f>'Potentialer 2050'!$A$53</c:f>
              <c:strCache>
                <c:ptCount val="1"/>
                <c:pt idx="0">
                  <c:v>Potentialer på dist. net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'Potentialer 2050'!$C$53:$I$53</c:f>
              <c:numCache>
                <c:formatCode>#,##0</c:formatCode>
                <c:ptCount val="7"/>
                <c:pt idx="0" formatCode="0">
                  <c:v>114.9369424572121</c:v>
                </c:pt>
                <c:pt idx="1">
                  <c:v>165</c:v>
                </c:pt>
                <c:pt idx="2">
                  <c:v>164.93548387096774</c:v>
                </c:pt>
                <c:pt idx="3">
                  <c:v>100</c:v>
                </c:pt>
                <c:pt idx="4">
                  <c:v>363</c:v>
                </c:pt>
                <c:pt idx="5">
                  <c:v>43.400000000000006</c:v>
                </c:pt>
                <c:pt idx="6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55-4EA9-B97A-B8383E73BB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67892111"/>
        <c:axId val="1567897935"/>
      </c:barChart>
      <c:catAx>
        <c:axId val="156789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7897935"/>
        <c:crosses val="autoZero"/>
        <c:auto val="1"/>
        <c:lblAlgn val="ctr"/>
        <c:lblOffset val="100"/>
        <c:noMultiLvlLbl val="0"/>
      </c:catAx>
      <c:valAx>
        <c:axId val="156789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789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</xdr:colOff>
      <xdr:row>80</xdr:row>
      <xdr:rowOff>26987</xdr:rowOff>
    </xdr:from>
    <xdr:to>
      <xdr:col>11</xdr:col>
      <xdr:colOff>292100</xdr:colOff>
      <xdr:row>101</xdr:row>
      <xdr:rowOff>120650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8EA8AEC-79AA-4776-8C49-A4F6A3315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56</xdr:row>
      <xdr:rowOff>19050</xdr:rowOff>
    </xdr:from>
    <xdr:to>
      <xdr:col>11</xdr:col>
      <xdr:colOff>309563</xdr:colOff>
      <xdr:row>77</xdr:row>
      <xdr:rowOff>112713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3B60E40-2A8A-43F8-AECE-3E9461623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300037</xdr:colOff>
      <xdr:row>78</xdr:row>
      <xdr:rowOff>30162</xdr:rowOff>
    </xdr:from>
    <xdr:to>
      <xdr:col>11</xdr:col>
      <xdr:colOff>590550</xdr:colOff>
      <xdr:row>99</xdr:row>
      <xdr:rowOff>130175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202EA64-96EE-4544-BC0D-5A10F8FFE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241300</xdr:colOff>
      <xdr:row>55</xdr:row>
      <xdr:rowOff>50800</xdr:rowOff>
    </xdr:from>
    <xdr:to>
      <xdr:col>11</xdr:col>
      <xdr:colOff>531813</xdr:colOff>
      <xdr:row>76</xdr:row>
      <xdr:rowOff>150813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54ABAD5-CD1D-41E2-A1F2-61205C22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imon Høegh" id="{96F9436B-8DB9-485A-B283-A657D38766F2}" userId="S::sih_veks.dk#ext#@implementcg.onmicrosoft.com::e743c8aa-aa39-47db-8714-58026d88da3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8" dT="2021-05-05T12:53:57.79" personId="{96F9436B-8DB9-485A-B283-A657D38766F2}" id="{2EB99A43-C1F0-47BE-BD7F-A7D12FAC083D}">
    <text>Potentialet i VFs område er ændret efter vurdering af VF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8" dT="2021-05-05T12:53:57.79" personId="{96F9436B-8DB9-485A-B283-A657D38766F2}" id="{591CF6A0-CF64-4466-93C3-18B413347E55}">
    <text>Potentialet i VFs område er ændret efter vurdering af VF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A6E0-7DEE-42A0-9B28-AE50176F67EA}">
  <dimension ref="B3:AC30"/>
  <sheetViews>
    <sheetView tabSelected="1" zoomScale="110" zoomScaleNormal="110" workbookViewId="0">
      <selection activeCell="P15" sqref="P15"/>
    </sheetView>
  </sheetViews>
  <sheetFormatPr defaultRowHeight="14.4" x14ac:dyDescent="0.3"/>
  <sheetData>
    <row r="3" spans="2:24" x14ac:dyDescent="0.3">
      <c r="B3" t="s">
        <v>81</v>
      </c>
    </row>
    <row r="4" spans="2:24" x14ac:dyDescent="0.3">
      <c r="B4" s="55" t="s">
        <v>78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45"/>
      <c r="X4" s="45"/>
    </row>
    <row r="6" spans="2:24" x14ac:dyDescent="0.3">
      <c r="B6" t="s">
        <v>69</v>
      </c>
    </row>
    <row r="8" spans="2:24" x14ac:dyDescent="0.3">
      <c r="B8" t="s">
        <v>70</v>
      </c>
    </row>
    <row r="9" spans="2:24" x14ac:dyDescent="0.3">
      <c r="B9" t="s">
        <v>71</v>
      </c>
    </row>
    <row r="10" spans="2:24" x14ac:dyDescent="0.3">
      <c r="B10" t="s">
        <v>72</v>
      </c>
    </row>
    <row r="12" spans="2:24" x14ac:dyDescent="0.3">
      <c r="B12" t="s">
        <v>73</v>
      </c>
    </row>
    <row r="13" spans="2:24" x14ac:dyDescent="0.3">
      <c r="B13" t="s">
        <v>74</v>
      </c>
    </row>
    <row r="15" spans="2:24" x14ac:dyDescent="0.3">
      <c r="B15" t="s">
        <v>86</v>
      </c>
    </row>
    <row r="16" spans="2:24" x14ac:dyDescent="0.3">
      <c r="B16" t="s">
        <v>87</v>
      </c>
    </row>
    <row r="18" spans="2:29" x14ac:dyDescent="0.3">
      <c r="B18" s="45" t="s">
        <v>85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2:29" x14ac:dyDescent="0.3">
      <c r="B19" s="45" t="s">
        <v>84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2:29" x14ac:dyDescent="0.3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56"/>
    </row>
    <row r="21" spans="2:29" x14ac:dyDescent="0.3">
      <c r="B21" s="45" t="s">
        <v>88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2:29" x14ac:dyDescent="0.3"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2:29" x14ac:dyDescent="0.3">
      <c r="B23" s="56" t="s">
        <v>75</v>
      </c>
      <c r="C23" s="56"/>
      <c r="D23" s="56"/>
      <c r="E23" s="56"/>
      <c r="F23" s="56"/>
      <c r="G23" s="56"/>
      <c r="H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2:29" x14ac:dyDescent="0.3"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spans="2:29" x14ac:dyDescent="0.3">
      <c r="B25" s="55" t="s">
        <v>79</v>
      </c>
      <c r="C25" s="55"/>
      <c r="D25" s="55"/>
      <c r="E25" s="55"/>
      <c r="F25" s="55"/>
      <c r="G25" s="55"/>
      <c r="H25" s="55"/>
      <c r="I25" s="55"/>
      <c r="J25" s="7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2:29" x14ac:dyDescent="0.3">
      <c r="B26" s="55" t="s">
        <v>77</v>
      </c>
      <c r="C26" s="55"/>
      <c r="D26" s="55"/>
      <c r="E26" s="55"/>
      <c r="F26" s="55"/>
      <c r="G26" s="55"/>
      <c r="H26" s="55"/>
      <c r="I26" s="55"/>
      <c r="J26" s="70"/>
      <c r="K26" s="56"/>
      <c r="L26" s="56"/>
      <c r="M26" s="56"/>
      <c r="N26" s="56"/>
      <c r="O26" s="56"/>
      <c r="P26" s="56"/>
      <c r="Q26" s="56"/>
      <c r="R26" s="56"/>
      <c r="S26" s="56"/>
    </row>
    <row r="27" spans="2:29" x14ac:dyDescent="0.3">
      <c r="B27" s="55"/>
      <c r="C27" s="55"/>
      <c r="D27" s="55"/>
      <c r="E27" s="55"/>
      <c r="F27" s="55"/>
      <c r="G27" s="55"/>
      <c r="H27" s="55"/>
      <c r="I27" s="55"/>
      <c r="J27" s="70"/>
      <c r="K27" s="56"/>
      <c r="L27" s="56"/>
      <c r="M27" s="56"/>
      <c r="N27" s="56"/>
      <c r="O27" s="56"/>
      <c r="P27" s="56"/>
      <c r="Q27" s="56"/>
      <c r="R27" s="56"/>
      <c r="S27" s="56"/>
    </row>
    <row r="28" spans="2:29" x14ac:dyDescent="0.3">
      <c r="B28" s="55" t="s">
        <v>80</v>
      </c>
      <c r="C28" s="55"/>
      <c r="D28" s="55"/>
      <c r="E28" s="55"/>
      <c r="F28" s="55"/>
      <c r="G28" s="55"/>
      <c r="H28" s="55"/>
    </row>
    <row r="30" spans="2:29" x14ac:dyDescent="0.3">
      <c r="B30" t="s">
        <v>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8332-E6DA-4148-8835-A7376FDCF5FA}">
  <dimension ref="A1:AG61"/>
  <sheetViews>
    <sheetView workbookViewId="0">
      <selection activeCell="A55" sqref="A55"/>
    </sheetView>
  </sheetViews>
  <sheetFormatPr defaultColWidth="9.109375" defaultRowHeight="14.4" outlineLevelRow="1" x14ac:dyDescent="0.3"/>
  <cols>
    <col min="1" max="1" width="24.109375" bestFit="1" customWidth="1"/>
    <col min="3" max="3" width="27" customWidth="1"/>
    <col min="4" max="4" width="16.5546875" customWidth="1"/>
    <col min="7" max="7" width="22.33203125" customWidth="1"/>
    <col min="8" max="8" width="16.33203125" customWidth="1"/>
    <col min="9" max="9" width="25.5546875" customWidth="1"/>
    <col min="12" max="12" width="37.88671875" customWidth="1"/>
    <col min="14" max="14" width="13.88671875" customWidth="1"/>
    <col min="15" max="15" width="16.44140625" bestFit="1" customWidth="1"/>
    <col min="18" max="18" width="11.44140625" bestFit="1" customWidth="1"/>
    <col min="20" max="20" width="12.5546875" customWidth="1"/>
  </cols>
  <sheetData>
    <row r="1" spans="1:33" ht="24" thickBot="1" x14ac:dyDescent="0.5">
      <c r="A1" t="s">
        <v>62</v>
      </c>
      <c r="C1" s="71" t="s">
        <v>1</v>
      </c>
      <c r="D1" s="71"/>
      <c r="E1" s="71"/>
      <c r="F1" s="71"/>
      <c r="G1" s="71"/>
      <c r="H1" s="71"/>
      <c r="I1" s="71"/>
      <c r="J1" s="71"/>
      <c r="L1" s="13"/>
      <c r="N1" s="71" t="s">
        <v>60</v>
      </c>
      <c r="O1" s="71"/>
      <c r="P1" s="71"/>
      <c r="Q1" s="71"/>
      <c r="R1" s="71"/>
      <c r="S1" s="71"/>
      <c r="T1" s="71"/>
      <c r="U1" s="71"/>
      <c r="X1" s="51"/>
      <c r="Y1" s="72"/>
      <c r="Z1" s="72"/>
      <c r="AA1" s="72"/>
      <c r="AB1" s="72"/>
      <c r="AC1" s="72"/>
      <c r="AD1" s="72"/>
      <c r="AE1" s="72"/>
      <c r="AF1" s="72"/>
      <c r="AG1" s="51"/>
    </row>
    <row r="2" spans="1:33" x14ac:dyDescent="0.3">
      <c r="A2" s="1" t="s">
        <v>2</v>
      </c>
      <c r="B2" s="1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  <c r="L2" s="14" t="s">
        <v>61</v>
      </c>
      <c r="N2" s="2" t="str">
        <f t="shared" ref="N2:U17" si="0">C2</f>
        <v>Industriel overskudsvarme</v>
      </c>
      <c r="O2" s="3" t="str">
        <f t="shared" si="0"/>
        <v>Luft-vand</v>
      </c>
      <c r="P2" s="3" t="str">
        <f t="shared" si="0"/>
        <v>Spildevand</v>
      </c>
      <c r="Q2" s="3" t="str">
        <f t="shared" si="0"/>
        <v>ATES</v>
      </c>
      <c r="R2" s="3" t="str">
        <f t="shared" si="0"/>
        <v>Havvand KV</v>
      </c>
      <c r="S2" s="3" t="str">
        <f t="shared" si="0"/>
        <v>Drikkevand</v>
      </c>
      <c r="T2" s="3" t="str">
        <f t="shared" si="0"/>
        <v>Havvand Stand alone</v>
      </c>
      <c r="U2" s="4" t="str">
        <f t="shared" si="0"/>
        <v>Geotermi</v>
      </c>
      <c r="W2" s="43"/>
      <c r="X2" s="51"/>
      <c r="Y2" s="52"/>
      <c r="Z2" s="52"/>
      <c r="AA2" s="52"/>
      <c r="AB2" s="52"/>
      <c r="AC2" s="52"/>
      <c r="AD2" s="52"/>
      <c r="AE2" s="52"/>
      <c r="AF2" s="52"/>
      <c r="AG2" s="51"/>
    </row>
    <row r="3" spans="1:33" outlineLevel="1" x14ac:dyDescent="0.3">
      <c r="A3" s="5" t="s">
        <v>12</v>
      </c>
      <c r="B3" t="s">
        <v>13</v>
      </c>
      <c r="C3" s="36">
        <v>6.4959094849707704</v>
      </c>
      <c r="D3" s="29">
        <v>15</v>
      </c>
      <c r="E3" s="29"/>
      <c r="F3" s="29"/>
      <c r="G3" s="29"/>
      <c r="H3" s="29">
        <v>5</v>
      </c>
      <c r="I3" s="29"/>
      <c r="J3" s="9">
        <v>25</v>
      </c>
      <c r="L3" s="15">
        <v>39.042531200402394</v>
      </c>
      <c r="N3" s="16">
        <f t="shared" si="0"/>
        <v>6.4959094849707704</v>
      </c>
      <c r="O3" s="17">
        <f>IF($L3-SUM($N3:N3)&gt;0,MIN(IF(D3="",0,D3),$L3-SUM($N3:N3)),0)</f>
        <v>15</v>
      </c>
      <c r="P3" s="17">
        <f>IF($L3-SUM($N3:O3)&gt;0,MIN(IF(E3="",0,E3),$L3-SUM($N3:O3)),0)</f>
        <v>0</v>
      </c>
      <c r="Q3" s="17">
        <f>IF($L3-SUM($N3:P3)&gt;0,MIN(IF(F3="",0,F3),$L3-SUM($N3:P3)),0)</f>
        <v>0</v>
      </c>
      <c r="R3" s="17">
        <f>IF($L3-SUM($N3:Q3)&gt;0,MIN(IF(G3="",0,G3),$L3-SUM($N3:Q3)),0)</f>
        <v>0</v>
      </c>
      <c r="S3" s="17">
        <f>IF($L3-SUM($N3:R3)&gt;0,MIN(IF(H3="",0,H3),$L3-SUM($N3:R3)),0)</f>
        <v>5</v>
      </c>
      <c r="T3" s="17">
        <f>IF($L3-SUM($N3:S3)&gt;0,MIN(IF(I3="",0,I3),$L3-SUM($N3:S3)),0)</f>
        <v>0</v>
      </c>
      <c r="U3" s="18">
        <f>IF($L3-SUM($N3:T3)&gt;0,MIN(IF(J3="",0,J3),$L3-SUM($N3:T3)),0)</f>
        <v>12.546621715431623</v>
      </c>
      <c r="V3" s="19"/>
      <c r="W3" s="19"/>
      <c r="X3" s="51"/>
      <c r="Y3" s="53"/>
      <c r="Z3" s="53"/>
      <c r="AA3" s="53"/>
      <c r="AB3" s="53"/>
      <c r="AC3" s="53"/>
      <c r="AD3" s="53"/>
      <c r="AE3" s="53"/>
      <c r="AF3" s="53"/>
      <c r="AG3" s="51"/>
    </row>
    <row r="4" spans="1:33" outlineLevel="1" x14ac:dyDescent="0.3">
      <c r="A4" s="5" t="s">
        <v>14</v>
      </c>
      <c r="B4" t="s">
        <v>13</v>
      </c>
      <c r="C4" s="36">
        <v>0</v>
      </c>
      <c r="D4" s="29">
        <v>5</v>
      </c>
      <c r="E4" s="29"/>
      <c r="F4" s="29"/>
      <c r="G4" s="29"/>
      <c r="H4" s="29"/>
      <c r="I4" s="29"/>
      <c r="J4" s="9">
        <v>10</v>
      </c>
      <c r="L4" s="21">
        <v>15.009386409421824</v>
      </c>
      <c r="N4" s="16">
        <f>C4</f>
        <v>0</v>
      </c>
      <c r="O4" s="17">
        <f>IF($L4-SUM($N4:N4)&gt;0,MIN(IF(D4="",0,D4),$L4-SUM($N4:N4)),0)</f>
        <v>5</v>
      </c>
      <c r="P4" s="17">
        <f>IF($L4-SUM($N4:O4)&gt;0,MIN(IF(E4="",0,E4),$L4-SUM($N4:O4)),0)</f>
        <v>0</v>
      </c>
      <c r="Q4" s="17">
        <f>IF($L4-SUM($N4:P4)&gt;0,MIN(IF(F4="",0,F4),$L4-SUM($N4:P4)),0)</f>
        <v>0</v>
      </c>
      <c r="R4" s="17">
        <f>IF($L4-SUM($N4:Q4)&gt;0,MIN(IF(G4="",0,G4),$L4-SUM($N4:Q4)),0)</f>
        <v>0</v>
      </c>
      <c r="S4" s="17">
        <f>IF($L4-SUM($N4:R4)&gt;0,MIN(IF(H4="",0,H4),$L4-SUM($N4:R4)),0)</f>
        <v>0</v>
      </c>
      <c r="T4" s="17">
        <f>IF($L4-SUM($N4:S4)&gt;0,MIN(IF(I4="",0,I4),$L4-SUM($N4:S4)),0)</f>
        <v>0</v>
      </c>
      <c r="U4" s="18">
        <f>IF($L4-SUM($N4:T4)&gt;0,MIN(IF(J4="",0,J4),$L4-SUM($N4:T4)),0)</f>
        <v>10</v>
      </c>
      <c r="V4" s="19"/>
      <c r="W4" s="19"/>
      <c r="X4" s="51"/>
      <c r="Y4" s="53"/>
      <c r="Z4" s="53"/>
      <c r="AA4" s="53"/>
      <c r="AB4" s="53"/>
      <c r="AC4" s="53"/>
      <c r="AD4" s="53"/>
      <c r="AE4" s="53"/>
      <c r="AF4" s="53"/>
      <c r="AG4" s="51"/>
    </row>
    <row r="5" spans="1:33" outlineLevel="1" x14ac:dyDescent="0.3">
      <c r="A5" s="5" t="s">
        <v>15</v>
      </c>
      <c r="B5" t="s">
        <v>13</v>
      </c>
      <c r="C5" s="36">
        <v>7.1527544650396147</v>
      </c>
      <c r="D5" s="29">
        <v>5</v>
      </c>
      <c r="E5" s="29"/>
      <c r="F5" s="29"/>
      <c r="G5" s="29"/>
      <c r="H5" s="29"/>
      <c r="I5" s="29"/>
      <c r="J5" s="9">
        <v>15</v>
      </c>
      <c r="L5" s="21">
        <v>21.390516745524288</v>
      </c>
      <c r="N5" s="16">
        <f t="shared" si="0"/>
        <v>7.1527544650396147</v>
      </c>
      <c r="O5" s="17">
        <f>IF($L5-SUM($N5:N5)&gt;0,MIN(IF(D5="",0,D5),$L5-SUM($N5:N5)),0)</f>
        <v>5</v>
      </c>
      <c r="P5" s="17">
        <f>IF($L5-SUM($N5:O5)&gt;0,MIN(IF(E5="",0,E5),$L5-SUM($N5:O5)),0)</f>
        <v>0</v>
      </c>
      <c r="Q5" s="17">
        <f>IF($L5-SUM($N5:P5)&gt;0,MIN(IF(F5="",0,F5),$L5-SUM($N5:P5)),0)</f>
        <v>0</v>
      </c>
      <c r="R5" s="17">
        <f>IF($L5-SUM($N5:Q5)&gt;0,MIN(IF(G5="",0,G5),$L5-SUM($N5:Q5)),0)</f>
        <v>0</v>
      </c>
      <c r="S5" s="17">
        <f>IF($L5-SUM($N5:R5)&gt;0,MIN(IF(H5="",0,H5),$L5-SUM($N5:R5)),0)</f>
        <v>0</v>
      </c>
      <c r="T5" s="17">
        <f>IF($L5-SUM($N5:S5)&gt;0,MIN(IF(I5="",0,I5),$L5-SUM($N5:S5)),0)</f>
        <v>0</v>
      </c>
      <c r="U5" s="18">
        <f>IF($L5-SUM($N5:T5)&gt;0,MIN(IF(J5="",0,J5),$L5-SUM($N5:T5)),0)</f>
        <v>9.2377622804846737</v>
      </c>
      <c r="V5" s="19"/>
      <c r="W5" s="19"/>
      <c r="X5" s="51"/>
      <c r="Y5" s="53"/>
      <c r="Z5" s="53"/>
      <c r="AA5" s="53"/>
      <c r="AB5" s="53"/>
      <c r="AC5" s="53"/>
      <c r="AD5" s="53"/>
      <c r="AE5" s="53"/>
      <c r="AF5" s="53"/>
      <c r="AG5" s="51"/>
    </row>
    <row r="6" spans="1:33" outlineLevel="1" x14ac:dyDescent="0.3">
      <c r="A6" s="5" t="s">
        <v>16</v>
      </c>
      <c r="B6" t="s">
        <v>13</v>
      </c>
      <c r="C6" s="36">
        <v>3.4857907898944478</v>
      </c>
      <c r="D6" s="29">
        <v>5</v>
      </c>
      <c r="E6" s="29"/>
      <c r="F6" s="29">
        <v>5</v>
      </c>
      <c r="G6" s="29"/>
      <c r="H6" s="29"/>
      <c r="I6" s="29"/>
      <c r="J6" s="9">
        <v>0</v>
      </c>
      <c r="L6" s="21">
        <v>12.685275711622833</v>
      </c>
      <c r="N6" s="16">
        <f t="shared" si="0"/>
        <v>3.4857907898944478</v>
      </c>
      <c r="O6" s="17">
        <f>IF($L6-SUM($N6:N6)&gt;0,MIN(IF(D6="",0,D6),$L6-SUM($N6:N6)),0)</f>
        <v>5</v>
      </c>
      <c r="P6" s="17">
        <f>IF($L6-SUM($N6:O6)&gt;0,MIN(IF(E6="",0,E6),$L6-SUM($N6:O6)),0)</f>
        <v>0</v>
      </c>
      <c r="Q6" s="17">
        <f>IF($L6-SUM($N6:P6)&gt;0,MIN(IF(F6="",0,F6),$L6-SUM($N6:P6)),0)</f>
        <v>4.1994849217283843</v>
      </c>
      <c r="R6" s="17">
        <f>IF($L6-SUM($N6:Q6)&gt;0,MIN(IF(G6="",0,G6),$L6-SUM($N6:Q6)),0)</f>
        <v>0</v>
      </c>
      <c r="S6" s="17">
        <f>IF($L6-SUM($N6:R6)&gt;0,MIN(IF(H6="",0,H6),$L6-SUM($N6:R6)),0)</f>
        <v>0</v>
      </c>
      <c r="T6" s="17">
        <f>IF($L6-SUM($N6:S6)&gt;0,MIN(IF(I6="",0,I6),$L6-SUM($N6:S6)),0)</f>
        <v>0</v>
      </c>
      <c r="U6" s="18">
        <f>IF($L6-SUM($N6:T6)&gt;0,MIN(IF(J6="",0,J6),$L6-SUM($N6:T6)),0)</f>
        <v>0</v>
      </c>
      <c r="V6" s="19"/>
      <c r="W6" s="19"/>
      <c r="X6" s="51"/>
      <c r="Y6" s="53"/>
      <c r="Z6" s="53"/>
      <c r="AA6" s="53"/>
      <c r="AB6" s="53"/>
      <c r="AC6" s="53"/>
      <c r="AD6" s="53"/>
      <c r="AE6" s="53"/>
      <c r="AF6" s="53"/>
      <c r="AG6" s="51"/>
    </row>
    <row r="7" spans="1:33" outlineLevel="1" x14ac:dyDescent="0.3">
      <c r="A7" s="5" t="s">
        <v>17</v>
      </c>
      <c r="B7" t="s">
        <v>13</v>
      </c>
      <c r="C7" s="36">
        <v>8.5165483125349901</v>
      </c>
      <c r="D7" s="29">
        <v>5</v>
      </c>
      <c r="E7" s="29"/>
      <c r="F7" s="29">
        <v>5</v>
      </c>
      <c r="G7" s="29"/>
      <c r="H7" s="29"/>
      <c r="I7" s="29"/>
      <c r="J7" s="9">
        <v>10</v>
      </c>
      <c r="L7" s="21">
        <v>14.49380232080588</v>
      </c>
      <c r="N7" s="16">
        <f t="shared" si="0"/>
        <v>8.5165483125349901</v>
      </c>
      <c r="O7" s="17">
        <f>IF($L7-SUM($N7:N7)&gt;0,MIN(IF(D7="",0,D7),$L7-SUM($N7:N7)),0)</f>
        <v>5</v>
      </c>
      <c r="P7" s="17">
        <f>IF($L7-SUM($N7:O7)&gt;0,MIN(IF(E7="",0,E7),$L7-SUM($N7:O7)),0)</f>
        <v>0</v>
      </c>
      <c r="Q7" s="17">
        <f>IF($L7-SUM($N7:P7)&gt;0,MIN(IF(F7="",0,F7),$L7-SUM($N7:P7)),0)</f>
        <v>0.97725400827089004</v>
      </c>
      <c r="R7" s="17">
        <f>IF($L7-SUM($N7:Q7)&gt;0,MIN(IF(G7="",0,G7),$L7-SUM($N7:Q7)),0)</f>
        <v>0</v>
      </c>
      <c r="S7" s="17">
        <f>IF($L7-SUM($N7:R7)&gt;0,MIN(IF(H7="",0,H7),$L7-SUM($N7:R7)),0)</f>
        <v>0</v>
      </c>
      <c r="T7" s="17">
        <f>IF($L7-SUM($N7:S7)&gt;0,MIN(IF(I7="",0,I7),$L7-SUM($N7:S7)),0)</f>
        <v>0</v>
      </c>
      <c r="U7" s="18">
        <f>IF($L7-SUM($N7:T7)&gt;0,MIN(IF(J7="",0,J7),$L7-SUM($N7:T7)),0)</f>
        <v>0</v>
      </c>
      <c r="V7" s="19"/>
      <c r="W7" s="19"/>
      <c r="X7" s="35"/>
      <c r="Y7" s="49"/>
      <c r="Z7" s="49"/>
      <c r="AA7" s="49"/>
      <c r="AB7" s="49"/>
      <c r="AC7" s="49"/>
      <c r="AD7" s="49"/>
      <c r="AE7" s="49"/>
      <c r="AF7" s="49"/>
    </row>
    <row r="8" spans="1:33" outlineLevel="1" x14ac:dyDescent="0.3">
      <c r="A8" s="5" t="s">
        <v>18</v>
      </c>
      <c r="B8" t="s">
        <v>13</v>
      </c>
      <c r="C8" s="36"/>
      <c r="D8" s="29"/>
      <c r="E8" s="29"/>
      <c r="F8" s="29">
        <v>10</v>
      </c>
      <c r="G8" s="29">
        <v>5</v>
      </c>
      <c r="H8" s="29"/>
      <c r="I8" s="29">
        <v>5</v>
      </c>
      <c r="J8" s="9">
        <v>0</v>
      </c>
      <c r="L8" s="21">
        <v>9.6453085151024016</v>
      </c>
      <c r="N8" s="16">
        <f t="shared" si="0"/>
        <v>0</v>
      </c>
      <c r="O8" s="17">
        <f>IF($L8-SUM($N8:N8)&gt;0,MIN(IF(D8="",0,D8),$L8-SUM($N8:N8)),0)</f>
        <v>0</v>
      </c>
      <c r="P8" s="17">
        <f>IF($L8-SUM($N8:O8)&gt;0,MIN(IF(E8="",0,E8),$L8-SUM($N8:O8)),0)</f>
        <v>0</v>
      </c>
      <c r="Q8" s="17">
        <f>IF($L8-SUM($N8:P8)&gt;0,MIN(IF(F8="",0,F8),$L8-SUM($N8:P8)),0)</f>
        <v>9.6453085151024016</v>
      </c>
      <c r="R8" s="17">
        <f>IF($L8-SUM($N8:Q8)&gt;0,MIN(IF(G8="",0,G8),$L8-SUM($N8:Q8)),0)</f>
        <v>0</v>
      </c>
      <c r="S8" s="17">
        <f>IF($L8-SUM($N8:R8)&gt;0,MIN(IF(H8="",0,H8),$L8-SUM($N8:R8)),0)</f>
        <v>0</v>
      </c>
      <c r="T8" s="17">
        <f>IF($L8-SUM($N8:S8)&gt;0,MIN(IF(I8="",0,I8),$L8-SUM($N8:S8)),0)</f>
        <v>0</v>
      </c>
      <c r="U8" s="18">
        <f>IF($L8-SUM($N8:T8)&gt;0,MIN(IF(J8="",0,J8),$L8-SUM($N8:T8)),0)</f>
        <v>0</v>
      </c>
      <c r="V8" s="19"/>
      <c r="W8" s="19"/>
      <c r="X8" s="35"/>
      <c r="Y8" s="49"/>
      <c r="Z8" s="49"/>
      <c r="AA8" s="49"/>
      <c r="AB8" s="49"/>
      <c r="AC8" s="49"/>
      <c r="AD8" s="49"/>
      <c r="AE8" s="49"/>
      <c r="AF8" s="49"/>
    </row>
    <row r="9" spans="1:33" outlineLevel="1" x14ac:dyDescent="0.3">
      <c r="A9" s="5" t="s">
        <v>19</v>
      </c>
      <c r="B9" t="s">
        <v>13</v>
      </c>
      <c r="C9" s="36">
        <v>0.16960590820068389</v>
      </c>
      <c r="D9" s="29">
        <v>10</v>
      </c>
      <c r="E9" s="29"/>
      <c r="F9" s="29">
        <v>5</v>
      </c>
      <c r="G9" s="29"/>
      <c r="H9" s="29"/>
      <c r="I9" s="29"/>
      <c r="J9" s="9">
        <v>20</v>
      </c>
      <c r="L9" s="21">
        <v>30.06748185403729</v>
      </c>
      <c r="N9" s="16">
        <f t="shared" si="0"/>
        <v>0.16960590820068389</v>
      </c>
      <c r="O9" s="17">
        <f>IF($L9-SUM($N9:N9)&gt;0,MIN(IF(D9="",0,D9),$L9-SUM($N9:N9)),0)</f>
        <v>10</v>
      </c>
      <c r="P9" s="17">
        <f>IF($L9-SUM($N9:O9)&gt;0,MIN(IF(E9="",0,E9),$L9-SUM($N9:O9)),0)</f>
        <v>0</v>
      </c>
      <c r="Q9" s="17">
        <f>IF($L9-SUM($N9:P9)&gt;0,MIN(IF(F9="",0,F9),$L9-SUM($N9:P9)),0)</f>
        <v>5</v>
      </c>
      <c r="R9" s="17">
        <f>IF($L9-SUM($N9:Q9)&gt;0,MIN(IF(G9="",0,G9),$L9-SUM($N9:Q9)),0)</f>
        <v>0</v>
      </c>
      <c r="S9" s="17">
        <f>IF($L9-SUM($N9:R9)&gt;0,MIN(IF(H9="",0,H9),$L9-SUM($N9:R9)),0)</f>
        <v>0</v>
      </c>
      <c r="T9" s="17">
        <f>IF($L9-SUM($N9:S9)&gt;0,MIN(IF(I9="",0,I9),$L9-SUM($N9:S9)),0)</f>
        <v>0</v>
      </c>
      <c r="U9" s="18">
        <f>IF($L9-SUM($N9:T9)&gt;0,MIN(IF(J9="",0,J9),$L9-SUM($N9:T9)),0)</f>
        <v>14.897875945836606</v>
      </c>
      <c r="V9" s="19"/>
      <c r="W9" s="19"/>
      <c r="X9" s="35"/>
      <c r="Y9" s="49"/>
      <c r="Z9" s="49"/>
      <c r="AA9" s="49"/>
      <c r="AB9" s="49"/>
      <c r="AC9" s="49"/>
      <c r="AD9" s="49"/>
      <c r="AE9" s="49"/>
      <c r="AF9" s="49"/>
    </row>
    <row r="10" spans="1:33" outlineLevel="1" x14ac:dyDescent="0.3">
      <c r="A10" s="5" t="s">
        <v>20</v>
      </c>
      <c r="B10" t="s">
        <v>13</v>
      </c>
      <c r="C10" s="36">
        <v>1.2210420348309001</v>
      </c>
      <c r="D10" s="29">
        <v>15</v>
      </c>
      <c r="E10" s="29">
        <v>8.258064516129032</v>
      </c>
      <c r="F10" s="29"/>
      <c r="G10" s="29"/>
      <c r="H10" s="29"/>
      <c r="I10" s="29"/>
      <c r="J10" s="9">
        <v>30</v>
      </c>
      <c r="L10" s="21">
        <v>41.762658734710712</v>
      </c>
      <c r="N10" s="16">
        <f t="shared" si="0"/>
        <v>1.2210420348309001</v>
      </c>
      <c r="O10" s="17">
        <f>IF($L10-SUM($N10:N10)&gt;0,MIN(IF(D10="",0,D10),$L10-SUM($N10:N10)),0)</f>
        <v>15</v>
      </c>
      <c r="P10" s="17">
        <f>IF($L10-SUM($N10:O10)&gt;0,MIN(IF(E10="",0,E10),$L10-SUM($N10:O10)),0)</f>
        <v>8.258064516129032</v>
      </c>
      <c r="Q10" s="17">
        <f>IF($L10-SUM($N10:P10)&gt;0,MIN(IF(F10="",0,F10),$L10-SUM($N10:P10)),0)</f>
        <v>0</v>
      </c>
      <c r="R10" s="17">
        <f>IF($L10-SUM($N10:Q10)&gt;0,MIN(IF(G10="",0,G10),$L10-SUM($N10:Q10)),0)</f>
        <v>0</v>
      </c>
      <c r="S10" s="17">
        <f>IF($L10-SUM($N10:R10)&gt;0,MIN(IF(H10="",0,H10),$L10-SUM($N10:R10)),0)</f>
        <v>0</v>
      </c>
      <c r="T10" s="17">
        <f>IF($L10-SUM($N10:S10)&gt;0,MIN(IF(I10="",0,I10),$L10-SUM($N10:S10)),0)</f>
        <v>0</v>
      </c>
      <c r="U10" s="18">
        <f>IF($L10-SUM($N10:T10)&gt;0,MIN(IF(J10="",0,J10),$L10-SUM($N10:T10)),0)</f>
        <v>17.283552183750778</v>
      </c>
      <c r="V10" s="19"/>
      <c r="W10" s="19"/>
      <c r="X10" s="35"/>
      <c r="Y10" s="49"/>
      <c r="Z10" s="49"/>
      <c r="AA10" s="49"/>
      <c r="AB10" s="49"/>
      <c r="AC10" s="49"/>
      <c r="AD10" s="49"/>
      <c r="AE10" s="49"/>
      <c r="AF10" s="49"/>
    </row>
    <row r="11" spans="1:33" outlineLevel="1" x14ac:dyDescent="0.3">
      <c r="A11" s="5" t="s">
        <v>21</v>
      </c>
      <c r="B11" t="s">
        <v>13</v>
      </c>
      <c r="C11" s="36">
        <v>11.768239551705134</v>
      </c>
      <c r="D11" s="29">
        <v>5</v>
      </c>
      <c r="E11" s="29">
        <v>5.9354838709677411</v>
      </c>
      <c r="F11" s="29"/>
      <c r="G11" s="29">
        <v>8</v>
      </c>
      <c r="H11" s="29"/>
      <c r="I11" s="29">
        <v>15</v>
      </c>
      <c r="J11" s="9">
        <v>10</v>
      </c>
      <c r="L11" s="21">
        <v>16.431456901960665</v>
      </c>
      <c r="N11" s="16">
        <f t="shared" si="0"/>
        <v>11.768239551705134</v>
      </c>
      <c r="O11" s="17">
        <f>IF($L11-SUM($N11:N11)&gt;0,MIN(IF(D11="",0,D11),$L11-SUM($N11:N11)),0)</f>
        <v>4.6632173502555307</v>
      </c>
      <c r="P11" s="17">
        <f>IF($L11-SUM($N11:O11)&gt;0,MIN(IF(E11="",0,E11),$L11-SUM($N11:O11)),0)</f>
        <v>0</v>
      </c>
      <c r="Q11" s="17">
        <f>IF($L11-SUM($N11:P11)&gt;0,MIN(IF(F11="",0,F11),$L11-SUM($N11:P11)),0)</f>
        <v>0</v>
      </c>
      <c r="R11" s="17">
        <f>IF($L11-SUM($N11:Q11)&gt;0,MIN(IF(G11="",0,G11),$L11-SUM($N11:Q11)),0)</f>
        <v>0</v>
      </c>
      <c r="S11" s="17">
        <f>IF($L11-SUM($N11:R11)&gt;0,MIN(IF(H11="",0,H11),$L11-SUM($N11:R11)),0)</f>
        <v>0</v>
      </c>
      <c r="T11" s="17">
        <f>IF($L11-SUM($N11:S11)&gt;0,MIN(IF(I11="",0,I11),$L11-SUM($N11:S11)),0)</f>
        <v>0</v>
      </c>
      <c r="U11" s="18">
        <f>IF($L11-SUM($N11:T11)&gt;0,MIN(IF(J11="",0,J11),$L11-SUM($N11:T11)),0)</f>
        <v>0</v>
      </c>
      <c r="V11" s="19"/>
      <c r="W11" s="19"/>
      <c r="X11" s="35"/>
      <c r="Y11" s="49"/>
      <c r="Z11" s="49"/>
      <c r="AA11" s="49"/>
      <c r="AB11" s="49"/>
      <c r="AC11" s="49"/>
      <c r="AD11" s="49"/>
      <c r="AE11" s="49"/>
      <c r="AF11" s="49"/>
    </row>
    <row r="12" spans="1:33" outlineLevel="1" x14ac:dyDescent="0.3">
      <c r="A12" s="5" t="s">
        <v>22</v>
      </c>
      <c r="B12" t="s">
        <v>13</v>
      </c>
      <c r="C12" s="36">
        <v>9.6656927248121765</v>
      </c>
      <c r="D12" s="29">
        <v>15</v>
      </c>
      <c r="E12" s="29"/>
      <c r="F12" s="29">
        <v>10</v>
      </c>
      <c r="G12" s="29"/>
      <c r="H12" s="29"/>
      <c r="I12" s="29"/>
      <c r="J12" s="9">
        <v>30</v>
      </c>
      <c r="L12" s="21">
        <v>40.550096907854282</v>
      </c>
      <c r="N12" s="16">
        <f t="shared" si="0"/>
        <v>9.6656927248121765</v>
      </c>
      <c r="O12" s="17">
        <f>IF($L12-SUM($N12:N12)&gt;0,MIN(IF(D12="",0,D12),$L12-SUM($N12:N12)),0)</f>
        <v>15</v>
      </c>
      <c r="P12" s="17">
        <f>IF($L12-SUM($N12:O12)&gt;0,MIN(IF(E12="",0,E12),$L12-SUM($N12:O12)),0)</f>
        <v>0</v>
      </c>
      <c r="Q12" s="17">
        <f>IF($L12-SUM($N12:P12)&gt;0,MIN(IF(F12="",0,F12),$L12-SUM($N12:P12)),0)</f>
        <v>10</v>
      </c>
      <c r="R12" s="17">
        <f>IF($L12-SUM($N12:Q12)&gt;0,MIN(IF(G12="",0,G12),$L12-SUM($N12:Q12)),0)</f>
        <v>0</v>
      </c>
      <c r="S12" s="17">
        <f>IF($L12-SUM($N12:R12)&gt;0,MIN(IF(H12="",0,H12),$L12-SUM($N12:R12)),0)</f>
        <v>0</v>
      </c>
      <c r="T12" s="17">
        <f>IF($L12-SUM($N12:S12)&gt;0,MIN(IF(I12="",0,I12),$L12-SUM($N12:S12)),0)</f>
        <v>0</v>
      </c>
      <c r="U12" s="18">
        <f>IF($L12-SUM($N12:T12)&gt;0,MIN(IF(J12="",0,J12),$L12-SUM($N12:T12)),0)</f>
        <v>5.8844041830421077</v>
      </c>
      <c r="V12" s="19"/>
      <c r="W12" s="19"/>
      <c r="X12" s="35"/>
      <c r="Y12" s="49"/>
      <c r="Z12" s="49"/>
      <c r="AA12" s="49"/>
      <c r="AB12" s="49"/>
      <c r="AC12" s="49"/>
      <c r="AD12" s="49"/>
      <c r="AE12" s="49"/>
      <c r="AF12" s="49"/>
    </row>
    <row r="13" spans="1:33" outlineLevel="1" x14ac:dyDescent="0.3">
      <c r="A13" s="5" t="s">
        <v>23</v>
      </c>
      <c r="B13" t="s">
        <v>13</v>
      </c>
      <c r="C13" s="36"/>
      <c r="D13" s="29"/>
      <c r="E13" s="29"/>
      <c r="F13" s="29"/>
      <c r="G13" s="29"/>
      <c r="H13" s="29"/>
      <c r="I13" s="29"/>
      <c r="J13" s="9">
        <v>0</v>
      </c>
      <c r="L13" s="21">
        <v>5.0111457525291385</v>
      </c>
      <c r="N13" s="16">
        <f t="shared" si="0"/>
        <v>0</v>
      </c>
      <c r="O13" s="17">
        <f>IF($L13-SUM($N13:N13)&gt;0,MIN(IF(D13="",0,D13),$L13-SUM($N13:N13)),0)</f>
        <v>0</v>
      </c>
      <c r="P13" s="17">
        <f>IF($L13-SUM($N13:O13)&gt;0,MIN(IF(E13="",0,E13),$L13-SUM($N13:O13)),0)</f>
        <v>0</v>
      </c>
      <c r="Q13" s="17">
        <f>IF($L13-SUM($N13:P13)&gt;0,MIN(IF(F13="",0,F13),$L13-SUM($N13:P13)),0)</f>
        <v>0</v>
      </c>
      <c r="R13" s="17">
        <f>IF($L13-SUM($N13:Q13)&gt;0,MIN(IF(G13="",0,G13),$L13-SUM($N13:Q13)),0)</f>
        <v>0</v>
      </c>
      <c r="S13" s="17">
        <f>IF($L13-SUM($N13:R13)&gt;0,MIN(IF(H13="",0,H13),$L13-SUM($N13:R13)),0)</f>
        <v>0</v>
      </c>
      <c r="T13" s="17">
        <f>IF($L13-SUM($N13:S13)&gt;0,MIN(IF(I13="",0,I13),$L13-SUM($N13:S13)),0)</f>
        <v>0</v>
      </c>
      <c r="U13" s="18">
        <f>IF($L13-SUM($N13:T13)&gt;0,MIN(IF(J13="",0,J13),$L13-SUM($N13:T13)),0)</f>
        <v>0</v>
      </c>
      <c r="V13" s="19"/>
      <c r="W13" s="19"/>
      <c r="X13" s="35"/>
      <c r="Y13" s="49"/>
      <c r="Z13" s="49"/>
      <c r="AA13" s="49"/>
      <c r="AB13" s="49"/>
      <c r="AC13" s="49"/>
      <c r="AD13" s="49"/>
      <c r="AE13" s="49"/>
      <c r="AF13" s="49"/>
    </row>
    <row r="14" spans="1:33" outlineLevel="1" x14ac:dyDescent="0.3">
      <c r="A14" s="5" t="s">
        <v>24</v>
      </c>
      <c r="B14" t="s">
        <v>13</v>
      </c>
      <c r="C14" s="36">
        <v>0.88083373054886038</v>
      </c>
      <c r="D14" s="29">
        <v>15</v>
      </c>
      <c r="E14" s="29"/>
      <c r="F14" s="29">
        <v>5</v>
      </c>
      <c r="G14" s="29"/>
      <c r="H14" s="29"/>
      <c r="I14" s="29"/>
      <c r="J14" s="9">
        <v>30</v>
      </c>
      <c r="L14" s="21">
        <v>40.29697765943169</v>
      </c>
      <c r="N14" s="16">
        <f t="shared" si="0"/>
        <v>0.88083373054886038</v>
      </c>
      <c r="O14" s="17">
        <f>IF($L14-SUM($N14:N14)&gt;0,MIN(IF(D14="",0,D14),$L14-SUM($N14:N14)),0)</f>
        <v>15</v>
      </c>
      <c r="P14" s="17">
        <f>IF($L14-SUM($N14:O14)&gt;0,MIN(IF(E14="",0,E14),$L14-SUM($N14:O14)),0)</f>
        <v>0</v>
      </c>
      <c r="Q14" s="17">
        <f>IF($L14-SUM($N14:P14)&gt;0,MIN(IF(F14="",0,F14),$L14-SUM($N14:P14)),0)</f>
        <v>5</v>
      </c>
      <c r="R14" s="17">
        <f>IF($L14-SUM($N14:Q14)&gt;0,MIN(IF(G14="",0,G14),$L14-SUM($N14:Q14)),0)</f>
        <v>0</v>
      </c>
      <c r="S14" s="17">
        <f>IF($L14-SUM($N14:R14)&gt;0,MIN(IF(H14="",0,H14),$L14-SUM($N14:R14)),0)</f>
        <v>0</v>
      </c>
      <c r="T14" s="17">
        <f>IF($L14-SUM($N14:S14)&gt;0,MIN(IF(I14="",0,I14),$L14-SUM($N14:S14)),0)</f>
        <v>0</v>
      </c>
      <c r="U14" s="18">
        <f>IF($L14-SUM($N14:T14)&gt;0,MIN(IF(J14="",0,J14),$L14-SUM($N14:T14)),0)</f>
        <v>19.416143928882832</v>
      </c>
      <c r="V14" s="19"/>
      <c r="W14" s="19"/>
      <c r="X14" s="35"/>
      <c r="Y14" s="49"/>
      <c r="Z14" s="49"/>
      <c r="AA14" s="49"/>
      <c r="AB14" s="49"/>
      <c r="AC14" s="49"/>
      <c r="AD14" s="49"/>
      <c r="AE14" s="49"/>
      <c r="AF14" s="49"/>
    </row>
    <row r="15" spans="1:33" outlineLevel="1" x14ac:dyDescent="0.3">
      <c r="A15" s="5" t="s">
        <v>25</v>
      </c>
      <c r="B15" t="s">
        <v>13</v>
      </c>
      <c r="C15" s="36"/>
      <c r="D15" s="29">
        <v>5</v>
      </c>
      <c r="E15" s="29">
        <v>20</v>
      </c>
      <c r="F15" s="29">
        <v>10</v>
      </c>
      <c r="G15" s="29">
        <v>10</v>
      </c>
      <c r="H15" s="29"/>
      <c r="I15" s="29">
        <v>10</v>
      </c>
      <c r="J15" s="9">
        <v>0</v>
      </c>
      <c r="L15" s="21">
        <v>10.802469885691554</v>
      </c>
      <c r="N15" s="16">
        <f t="shared" si="0"/>
        <v>0</v>
      </c>
      <c r="O15" s="17">
        <f>IF($L15-SUM($N15:N15)&gt;0,MIN(IF(D15="",0,D15),$L15-SUM($N15:N15)),0)</f>
        <v>5</v>
      </c>
      <c r="P15" s="17">
        <f>IF($L15-SUM($N15:O15)&gt;0,MIN(IF(E15="",0,E15),$L15-SUM($N15:O15)),0)</f>
        <v>5.8024698856915542</v>
      </c>
      <c r="Q15" s="17">
        <f>IF($L15-SUM($N15:P15)&gt;0,MIN(IF(F15="",0,F15),$L15-SUM($N15:P15)),0)</f>
        <v>0</v>
      </c>
      <c r="R15" s="17">
        <f>IF($L15-SUM($N15:Q15)&gt;0,MIN(IF(G15="",0,G15),$L15-SUM($N15:Q15)),0)</f>
        <v>0</v>
      </c>
      <c r="S15" s="17">
        <f>IF($L15-SUM($N15:R15)&gt;0,MIN(IF(H15="",0,H15),$L15-SUM($N15:R15)),0)</f>
        <v>0</v>
      </c>
      <c r="T15" s="17">
        <f>IF($L15-SUM($N15:S15)&gt;0,MIN(IF(I15="",0,I15),$L15-SUM($N15:S15)),0)</f>
        <v>0</v>
      </c>
      <c r="U15" s="18">
        <f>IF($L15-SUM($N15:T15)&gt;0,MIN(IF(J15="",0,J15),$L15-SUM($N15:T15)),0)</f>
        <v>0</v>
      </c>
      <c r="V15" s="19"/>
      <c r="W15" s="19"/>
      <c r="X15" s="35"/>
      <c r="Y15" s="49"/>
      <c r="Z15" s="49"/>
      <c r="AA15" s="49"/>
      <c r="AB15" s="49"/>
      <c r="AC15" s="49"/>
      <c r="AD15" s="49"/>
      <c r="AE15" s="49"/>
      <c r="AF15" s="49"/>
    </row>
    <row r="16" spans="1:33" outlineLevel="1" x14ac:dyDescent="0.3">
      <c r="A16" s="5" t="s">
        <v>26</v>
      </c>
      <c r="B16" t="s">
        <v>13</v>
      </c>
      <c r="C16" s="36"/>
      <c r="D16" s="29"/>
      <c r="E16" s="29"/>
      <c r="F16" s="29"/>
      <c r="G16" s="29"/>
      <c r="H16" s="29"/>
      <c r="I16" s="29"/>
      <c r="J16" s="9">
        <v>0</v>
      </c>
      <c r="L16" s="21">
        <v>0</v>
      </c>
      <c r="N16" s="16">
        <f t="shared" si="0"/>
        <v>0</v>
      </c>
      <c r="O16" s="17">
        <f>IF($L16-SUM($N16:N16)&gt;0,MIN(IF(D16="",0,D16),$L16-SUM($N16:N16)),0)</f>
        <v>0</v>
      </c>
      <c r="P16" s="17">
        <f>IF($L16-SUM($N16:O16)&gt;0,MIN(IF(E16="",0,E16),$L16-SUM($N16:O16)),0)</f>
        <v>0</v>
      </c>
      <c r="Q16" s="17">
        <f>IF($L16-SUM($N16:P16)&gt;0,MIN(IF(F16="",0,F16),$L16-SUM($N16:P16)),0)</f>
        <v>0</v>
      </c>
      <c r="R16" s="17">
        <f>IF($L16-SUM($N16:Q16)&gt;0,MIN(IF(G16="",0,G16),$L16-SUM($N16:Q16)),0)</f>
        <v>0</v>
      </c>
      <c r="S16" s="17">
        <f>IF($L16-SUM($N16:R16)&gt;0,MIN(IF(H16="",0,H16),$L16-SUM($N16:R16)),0)</f>
        <v>0</v>
      </c>
      <c r="T16" s="17">
        <f>IF($L16-SUM($N16:S16)&gt;0,MIN(IF(I16="",0,I16),$L16-SUM($N16:S16)),0)</f>
        <v>0</v>
      </c>
      <c r="U16" s="18">
        <f>IF($L16-SUM($N16:T16)&gt;0,MIN(IF(J16="",0,J16),$L16-SUM($N16:T16)),0)</f>
        <v>0</v>
      </c>
      <c r="V16" s="19"/>
      <c r="W16" s="19"/>
      <c r="X16" s="35"/>
      <c r="Y16" s="49"/>
      <c r="Z16" s="49"/>
      <c r="AA16" s="49"/>
      <c r="AB16" s="49"/>
      <c r="AC16" s="49"/>
      <c r="AD16" s="49"/>
      <c r="AE16" s="49"/>
      <c r="AF16" s="49"/>
    </row>
    <row r="17" spans="1:32" outlineLevel="1" x14ac:dyDescent="0.3">
      <c r="A17" s="5" t="s">
        <v>27</v>
      </c>
      <c r="B17" t="s">
        <v>13</v>
      </c>
      <c r="C17" s="36"/>
      <c r="D17" s="29"/>
      <c r="E17" s="29"/>
      <c r="F17" s="29"/>
      <c r="G17" s="29"/>
      <c r="H17" s="29"/>
      <c r="I17" s="29"/>
      <c r="J17" s="9">
        <v>0</v>
      </c>
      <c r="L17" s="21">
        <v>0</v>
      </c>
      <c r="N17" s="16">
        <f t="shared" si="0"/>
        <v>0</v>
      </c>
      <c r="O17" s="17">
        <f>IF($L17-SUM($N17:N17)&gt;0,MIN(IF(D17="",0,D17),$L17-SUM($N17:N17)),0)</f>
        <v>0</v>
      </c>
      <c r="P17" s="17">
        <f>IF($L17-SUM($N17:O17)&gt;0,MIN(IF(E17="",0,E17),$L17-SUM($N17:O17)),0)</f>
        <v>0</v>
      </c>
      <c r="Q17" s="17">
        <f>IF($L17-SUM($N17:P17)&gt;0,MIN(IF(F17="",0,F17),$L17-SUM($N17:P17)),0)</f>
        <v>0</v>
      </c>
      <c r="R17" s="17">
        <f>IF($L17-SUM($N17:Q17)&gt;0,MIN(IF(G17="",0,G17),$L17-SUM($N17:Q17)),0)</f>
        <v>0</v>
      </c>
      <c r="S17" s="17">
        <f>IF($L17-SUM($N17:R17)&gt;0,MIN(IF(H17="",0,H17),$L17-SUM($N17:R17)),0)</f>
        <v>0</v>
      </c>
      <c r="T17" s="17">
        <f>IF($L17-SUM($N17:S17)&gt;0,MIN(IF(I17="",0,I17),$L17-SUM($N17:S17)),0)</f>
        <v>0</v>
      </c>
      <c r="U17" s="18">
        <f>IF($L17-SUM($N17:T17)&gt;0,MIN(IF(J17="",0,J17),$L17-SUM($N17:T17)),0)</f>
        <v>0</v>
      </c>
      <c r="V17" s="19"/>
      <c r="W17" s="19"/>
      <c r="X17" s="35"/>
      <c r="Y17" s="49"/>
      <c r="Z17" s="49"/>
      <c r="AA17" s="49"/>
      <c r="AB17" s="49"/>
      <c r="AC17" s="49"/>
      <c r="AD17" s="49"/>
      <c r="AE17" s="49"/>
      <c r="AF17" s="49"/>
    </row>
    <row r="18" spans="1:32" outlineLevel="1" x14ac:dyDescent="0.3">
      <c r="A18" s="5" t="s">
        <v>28</v>
      </c>
      <c r="B18" t="s">
        <v>13</v>
      </c>
      <c r="C18" s="36">
        <v>1.1528180098034362</v>
      </c>
      <c r="D18" s="29">
        <v>5</v>
      </c>
      <c r="E18" s="29"/>
      <c r="F18" s="29"/>
      <c r="G18" s="29"/>
      <c r="H18" s="29"/>
      <c r="I18" s="29"/>
      <c r="J18" s="9">
        <v>0</v>
      </c>
      <c r="L18" s="21">
        <v>9.3921474283929367</v>
      </c>
      <c r="N18" s="16">
        <f t="shared" ref="N18:N49" si="1">C18</f>
        <v>1.1528180098034362</v>
      </c>
      <c r="O18" s="17">
        <f>IF($L18-SUM($N18:N18)&gt;0,MIN(IF(D18="",0,D18),$L18-SUM($N18:N18)),0)</f>
        <v>5</v>
      </c>
      <c r="P18" s="17">
        <f>IF($L18-SUM($N18:O18)&gt;0,MIN(IF(E18="",0,E18),$L18-SUM($N18:O18)),0)</f>
        <v>0</v>
      </c>
      <c r="Q18" s="17">
        <f>IF($L18-SUM($N18:P18)&gt;0,MIN(IF(F18="",0,F18),$L18-SUM($N18:P18)),0)</f>
        <v>0</v>
      </c>
      <c r="R18" s="17">
        <f>IF($L18-SUM($N18:Q18)&gt;0,MIN(IF(G18="",0,G18),$L18-SUM($N18:Q18)),0)</f>
        <v>0</v>
      </c>
      <c r="S18" s="17">
        <f>IF($L18-SUM($N18:R18)&gt;0,MIN(IF(H18="",0,H18),$L18-SUM($N18:R18)),0)</f>
        <v>0</v>
      </c>
      <c r="T18" s="17">
        <f>IF($L18-SUM($N18:S18)&gt;0,MIN(IF(I18="",0,I18),$L18-SUM($N18:S18)),0)</f>
        <v>0</v>
      </c>
      <c r="U18" s="18">
        <f>IF($L18-SUM($N18:T18)&gt;0,MIN(IF(J18="",0,J18),$L18-SUM($N18:T18)),0)</f>
        <v>0</v>
      </c>
      <c r="V18" s="19"/>
      <c r="W18" s="19"/>
      <c r="X18" s="35"/>
      <c r="Y18" s="49"/>
      <c r="Z18" s="49"/>
      <c r="AA18" s="49"/>
      <c r="AB18" s="49"/>
      <c r="AC18" s="49"/>
      <c r="AD18" s="49"/>
      <c r="AE18" s="49"/>
      <c r="AF18" s="49"/>
    </row>
    <row r="19" spans="1:32" outlineLevel="1" x14ac:dyDescent="0.3">
      <c r="A19" s="5" t="s">
        <v>29</v>
      </c>
      <c r="B19" t="s">
        <v>13</v>
      </c>
      <c r="C19" s="36">
        <v>2.8353583992026947</v>
      </c>
      <c r="D19" s="29">
        <v>5</v>
      </c>
      <c r="E19" s="29"/>
      <c r="F19" s="29"/>
      <c r="G19" s="29"/>
      <c r="H19" s="29"/>
      <c r="I19" s="29"/>
      <c r="J19" s="9">
        <v>15</v>
      </c>
      <c r="L19" s="21">
        <v>24.935701319471342</v>
      </c>
      <c r="N19" s="16">
        <f t="shared" si="1"/>
        <v>2.8353583992026947</v>
      </c>
      <c r="O19" s="17">
        <f>IF($L19-SUM($N19:N19)&gt;0,MIN(IF(D19="",0,D19),$L19-SUM($N19:N19)),0)</f>
        <v>5</v>
      </c>
      <c r="P19" s="17">
        <f>IF($L19-SUM($N19:O19)&gt;0,MIN(IF(E19="",0,E19),$L19-SUM($N19:O19)),0)</f>
        <v>0</v>
      </c>
      <c r="Q19" s="17">
        <f>IF($L19-SUM($N19:P19)&gt;0,MIN(IF(F19="",0,F19),$L19-SUM($N19:P19)),0)</f>
        <v>0</v>
      </c>
      <c r="R19" s="17">
        <f>IF($L19-SUM($N19:Q19)&gt;0,MIN(IF(G19="",0,G19),$L19-SUM($N19:Q19)),0)</f>
        <v>0</v>
      </c>
      <c r="S19" s="17">
        <f>IF($L19-SUM($N19:R19)&gt;0,MIN(IF(H19="",0,H19),$L19-SUM($N19:R19)),0)</f>
        <v>0</v>
      </c>
      <c r="T19" s="17">
        <f>IF($L19-SUM($N19:S19)&gt;0,MIN(IF(I19="",0,I19),$L19-SUM($N19:S19)),0)</f>
        <v>0</v>
      </c>
      <c r="U19" s="18">
        <f>IF($L19-SUM($N19:T19)&gt;0,MIN(IF(J19="",0,J19),$L19-SUM($N19:T19)),0)</f>
        <v>15</v>
      </c>
      <c r="V19" s="19"/>
      <c r="W19" s="19"/>
      <c r="X19" s="35"/>
      <c r="Y19" s="49"/>
      <c r="Z19" s="49"/>
      <c r="AA19" s="49"/>
      <c r="AB19" s="49"/>
      <c r="AC19" s="49"/>
      <c r="AD19" s="49"/>
      <c r="AE19" s="49"/>
      <c r="AF19" s="49"/>
    </row>
    <row r="20" spans="1:32" outlineLevel="1" x14ac:dyDescent="0.3">
      <c r="A20" s="5" t="s">
        <v>30</v>
      </c>
      <c r="B20" t="s">
        <v>13</v>
      </c>
      <c r="C20" s="36">
        <v>17.854948831539911</v>
      </c>
      <c r="D20" s="29">
        <v>30</v>
      </c>
      <c r="E20" s="29"/>
      <c r="F20" s="29"/>
      <c r="G20" s="29"/>
      <c r="H20" s="29"/>
      <c r="I20" s="29"/>
      <c r="J20" s="9">
        <v>25</v>
      </c>
      <c r="L20" s="21">
        <v>36.578363307383349</v>
      </c>
      <c r="N20" s="16">
        <f t="shared" si="1"/>
        <v>17.854948831539911</v>
      </c>
      <c r="O20" s="17">
        <f>IF($L20-SUM($N20:N20)&gt;0,MIN(IF(D20="",0,D20),$L20-SUM($N20:N20)),0)</f>
        <v>18.723414475843438</v>
      </c>
      <c r="P20" s="17">
        <f>IF($L20-SUM($N20:O20)&gt;0,MIN(IF(E20="",0,E20),$L20-SUM($N20:O20)),0)</f>
        <v>0</v>
      </c>
      <c r="Q20" s="17">
        <f>IF($L20-SUM($N20:P20)&gt;0,MIN(IF(F20="",0,F20),$L20-SUM($N20:P20)),0)</f>
        <v>0</v>
      </c>
      <c r="R20" s="17">
        <f>IF($L20-SUM($N20:Q20)&gt;0,MIN(IF(G20="",0,G20),$L20-SUM($N20:Q20)),0)</f>
        <v>0</v>
      </c>
      <c r="S20" s="17">
        <f>IF($L20-SUM($N20:R20)&gt;0,MIN(IF(H20="",0,H20),$L20-SUM($N20:R20)),0)</f>
        <v>0</v>
      </c>
      <c r="T20" s="17">
        <f>IF($L20-SUM($N20:S20)&gt;0,MIN(IF(I20="",0,I20),$L20-SUM($N20:S20)),0)</f>
        <v>0</v>
      </c>
      <c r="U20" s="18">
        <f>IF($L20-SUM($N20:T20)&gt;0,MIN(IF(J20="",0,J20),$L20-SUM($N20:T20)),0)</f>
        <v>0</v>
      </c>
      <c r="V20" s="19"/>
      <c r="W20" s="19"/>
      <c r="X20" s="35"/>
      <c r="Y20" s="49"/>
      <c r="Z20" s="49"/>
      <c r="AA20" s="49"/>
      <c r="AB20" s="49"/>
      <c r="AC20" s="49"/>
      <c r="AD20" s="49"/>
      <c r="AE20" s="49"/>
      <c r="AF20" s="49"/>
    </row>
    <row r="21" spans="1:32" outlineLevel="1" x14ac:dyDescent="0.3">
      <c r="A21" s="5" t="s">
        <v>31</v>
      </c>
      <c r="B21" t="s">
        <v>13</v>
      </c>
      <c r="C21" s="36"/>
      <c r="D21" s="29">
        <v>5</v>
      </c>
      <c r="E21" s="29"/>
      <c r="F21" s="29"/>
      <c r="G21" s="29"/>
      <c r="H21" s="29"/>
      <c r="I21" s="29"/>
      <c r="J21" s="9">
        <v>0</v>
      </c>
      <c r="L21" s="21">
        <v>5.3712280820521894</v>
      </c>
      <c r="N21" s="16">
        <f t="shared" si="1"/>
        <v>0</v>
      </c>
      <c r="O21" s="17">
        <f>IF($L21-SUM($N21:N21)&gt;0,MIN(IF(D21="",0,D21),$L21-SUM($N21:N21)),0)</f>
        <v>5</v>
      </c>
      <c r="P21" s="17">
        <f>IF($L21-SUM($N21:O21)&gt;0,MIN(IF(E21="",0,E21),$L21-SUM($N21:O21)),0)</f>
        <v>0</v>
      </c>
      <c r="Q21" s="17">
        <f>IF($L21-SUM($N21:P21)&gt;0,MIN(IF(F21="",0,F21),$L21-SUM($N21:P21)),0)</f>
        <v>0</v>
      </c>
      <c r="R21" s="17">
        <f>IF($L21-SUM($N21:Q21)&gt;0,MIN(IF(G21="",0,G21),$L21-SUM($N21:Q21)),0)</f>
        <v>0</v>
      </c>
      <c r="S21" s="17">
        <f>IF($L21-SUM($N21:R21)&gt;0,MIN(IF(H21="",0,H21),$L21-SUM($N21:R21)),0)</f>
        <v>0</v>
      </c>
      <c r="T21" s="17">
        <f>IF($L21-SUM($N21:S21)&gt;0,MIN(IF(I21="",0,I21),$L21-SUM($N21:S21)),0)</f>
        <v>0</v>
      </c>
      <c r="U21" s="18">
        <f>IF($L21-SUM($N21:T21)&gt;0,MIN(IF(J21="",0,J21),$L21-SUM($N21:T21)),0)</f>
        <v>0</v>
      </c>
      <c r="V21" s="19"/>
      <c r="W21" s="19"/>
      <c r="X21" s="35"/>
      <c r="Y21" s="49"/>
      <c r="Z21" s="49"/>
      <c r="AA21" s="49"/>
      <c r="AB21" s="49"/>
      <c r="AC21" s="49"/>
      <c r="AD21" s="49"/>
      <c r="AE21" s="49"/>
      <c r="AF21" s="49"/>
    </row>
    <row r="22" spans="1:32" outlineLevel="1" x14ac:dyDescent="0.3">
      <c r="A22" s="5" t="s">
        <v>32</v>
      </c>
      <c r="B22" t="s">
        <v>13</v>
      </c>
      <c r="C22" s="36"/>
      <c r="D22" s="29"/>
      <c r="E22" s="29"/>
      <c r="F22" s="29"/>
      <c r="G22" s="29"/>
      <c r="H22" s="29"/>
      <c r="I22" s="29"/>
      <c r="J22" s="9">
        <v>0</v>
      </c>
      <c r="L22" s="21">
        <v>0</v>
      </c>
      <c r="N22" s="16">
        <f t="shared" si="1"/>
        <v>0</v>
      </c>
      <c r="O22" s="17">
        <f>IF($L22-SUM($N22:N22)&gt;0,MIN(IF(D22="",0,D22),$L22-SUM($N22:N22)),0)</f>
        <v>0</v>
      </c>
      <c r="P22" s="17">
        <f>IF($L22-SUM($N22:O22)&gt;0,MIN(IF(E22="",0,E22),$L22-SUM($N22:O22)),0)</f>
        <v>0</v>
      </c>
      <c r="Q22" s="17">
        <f>IF($L22-SUM($N22:P22)&gt;0,MIN(IF(F22="",0,F22),$L22-SUM($N22:P22)),0)</f>
        <v>0</v>
      </c>
      <c r="R22" s="17">
        <f>IF($L22-SUM($N22:Q22)&gt;0,MIN(IF(G22="",0,G22),$L22-SUM($N22:Q22)),0)</f>
        <v>0</v>
      </c>
      <c r="S22" s="17">
        <f>IF($L22-SUM($N22:R22)&gt;0,MIN(IF(H22="",0,H22),$L22-SUM($N22:R22)),0)</f>
        <v>0</v>
      </c>
      <c r="T22" s="17">
        <f>IF($L22-SUM($N22:S22)&gt;0,MIN(IF(I22="",0,I22),$L22-SUM($N22:S22)),0)</f>
        <v>0</v>
      </c>
      <c r="U22" s="18">
        <f>IF($L22-SUM($N22:T22)&gt;0,MIN(IF(J22="",0,J22),$L22-SUM($N22:T22)),0)</f>
        <v>0</v>
      </c>
      <c r="V22" s="19"/>
      <c r="W22" s="19"/>
      <c r="X22" s="35"/>
      <c r="Y22" s="49"/>
      <c r="Z22" s="49"/>
      <c r="AA22" s="49"/>
      <c r="AB22" s="49"/>
      <c r="AC22" s="49"/>
      <c r="AD22" s="49"/>
      <c r="AE22" s="49"/>
      <c r="AF22" s="49"/>
    </row>
    <row r="23" spans="1:32" outlineLevel="1" x14ac:dyDescent="0.3">
      <c r="A23" s="5" t="s">
        <v>33</v>
      </c>
      <c r="B23" t="s">
        <v>13</v>
      </c>
      <c r="C23" s="36">
        <v>2.8103259324717342</v>
      </c>
      <c r="D23" s="29">
        <v>5</v>
      </c>
      <c r="E23" s="29">
        <v>14.96774193548387</v>
      </c>
      <c r="F23" s="29"/>
      <c r="G23" s="29"/>
      <c r="H23" s="29"/>
      <c r="I23" s="29"/>
      <c r="J23" s="9">
        <v>20</v>
      </c>
      <c r="L23" s="21">
        <v>28.50651775390827</v>
      </c>
      <c r="N23" s="16">
        <f t="shared" si="1"/>
        <v>2.8103259324717342</v>
      </c>
      <c r="O23" s="17">
        <f>IF($L23-SUM($N23:N23)&gt;0,MIN(IF(D23="",0,D23),$L23-SUM($N23:N23)),0)</f>
        <v>5</v>
      </c>
      <c r="P23" s="17">
        <f>IF($L23-SUM($N23:O23)&gt;0,MIN(IF(E23="",0,E23),$L23-SUM($N23:O23)),0)</f>
        <v>14.96774193548387</v>
      </c>
      <c r="Q23" s="17">
        <f>IF($L23-SUM($N23:P23)&gt;0,MIN(IF(F23="",0,F23),$L23-SUM($N23:P23)),0)</f>
        <v>0</v>
      </c>
      <c r="R23" s="17">
        <f>IF($L23-SUM($N23:Q23)&gt;0,MIN(IF(G23="",0,G23),$L23-SUM($N23:Q23)),0)</f>
        <v>0</v>
      </c>
      <c r="S23" s="17">
        <f>IF($L23-SUM($N23:R23)&gt;0,MIN(IF(H23="",0,H23),$L23-SUM($N23:R23)),0)</f>
        <v>0</v>
      </c>
      <c r="T23" s="17">
        <f>IF($L23-SUM($N23:S23)&gt;0,MIN(IF(I23="",0,I23),$L23-SUM($N23:S23)),0)</f>
        <v>0</v>
      </c>
      <c r="U23" s="18">
        <f>IF($L23-SUM($N23:T23)&gt;0,MIN(IF(J23="",0,J23),$L23-SUM($N23:T23)),0)</f>
        <v>5.7284498859526636</v>
      </c>
      <c r="V23" s="19"/>
      <c r="W23" s="19"/>
      <c r="X23" s="35"/>
      <c r="Y23" s="49"/>
      <c r="Z23" s="49"/>
      <c r="AA23" s="49"/>
      <c r="AB23" s="49"/>
      <c r="AC23" s="49"/>
      <c r="AD23" s="49"/>
      <c r="AE23" s="49"/>
      <c r="AF23" s="49"/>
    </row>
    <row r="24" spans="1:32" outlineLevel="1" x14ac:dyDescent="0.3">
      <c r="A24" s="5" t="s">
        <v>34</v>
      </c>
      <c r="B24" t="s">
        <v>13</v>
      </c>
      <c r="C24" s="36">
        <v>5.8648193605844421</v>
      </c>
      <c r="D24" s="29"/>
      <c r="E24" s="29"/>
      <c r="F24" s="29"/>
      <c r="G24" s="29"/>
      <c r="H24" s="29"/>
      <c r="I24" s="29"/>
      <c r="J24" s="9">
        <v>0</v>
      </c>
      <c r="L24" s="21">
        <v>0</v>
      </c>
      <c r="N24" s="16">
        <f t="shared" si="1"/>
        <v>5.8648193605844421</v>
      </c>
      <c r="O24" s="17">
        <f>IF($L24-SUM($N24:N24)&gt;0,MIN(IF(D24="",0,D24),$L24-SUM($N24:N24)),0)</f>
        <v>0</v>
      </c>
      <c r="P24" s="17">
        <f>IF($L24-SUM($N24:O24)&gt;0,MIN(IF(E24="",0,E24),$L24-SUM($N24:O24)),0)</f>
        <v>0</v>
      </c>
      <c r="Q24" s="17">
        <f>IF($L24-SUM($N24:P24)&gt;0,MIN(IF(F24="",0,F24),$L24-SUM($N24:P24)),0)</f>
        <v>0</v>
      </c>
      <c r="R24" s="17">
        <f>IF($L24-SUM($N24:Q24)&gt;0,MIN(IF(G24="",0,G24),$L24-SUM($N24:Q24)),0)</f>
        <v>0</v>
      </c>
      <c r="S24" s="17">
        <f>IF($L24-SUM($N24:R24)&gt;0,MIN(IF(H24="",0,H24),$L24-SUM($N24:R24)),0)</f>
        <v>0</v>
      </c>
      <c r="T24" s="17">
        <f>IF($L24-SUM($N24:S24)&gt;0,MIN(IF(I24="",0,I24),$L24-SUM($N24:S24)),0)</f>
        <v>0</v>
      </c>
      <c r="U24" s="18">
        <f>IF($L24-SUM($N24:T24)&gt;0,MIN(IF(J24="",0,J24),$L24-SUM($N24:T24)),0)</f>
        <v>0</v>
      </c>
      <c r="V24" s="19"/>
      <c r="W24" s="19"/>
      <c r="X24" s="35"/>
      <c r="Y24" s="49"/>
      <c r="Z24" s="49"/>
      <c r="AA24" s="49"/>
      <c r="AB24" s="49"/>
      <c r="AC24" s="49"/>
      <c r="AD24" s="49"/>
      <c r="AE24" s="49"/>
      <c r="AF24" s="49"/>
    </row>
    <row r="25" spans="1:32" outlineLevel="1" x14ac:dyDescent="0.3">
      <c r="A25" s="10" t="s">
        <v>35</v>
      </c>
      <c r="B25" t="s">
        <v>13</v>
      </c>
      <c r="C25" s="36">
        <v>5.8648193605844421</v>
      </c>
      <c r="D25" s="29"/>
      <c r="E25" s="29"/>
      <c r="F25" s="29"/>
      <c r="G25" s="29"/>
      <c r="H25" s="29"/>
      <c r="I25" s="29"/>
      <c r="J25" s="9">
        <v>0</v>
      </c>
      <c r="L25" s="21">
        <v>6.2882888007699318</v>
      </c>
      <c r="N25" s="16">
        <f t="shared" si="1"/>
        <v>5.8648193605844421</v>
      </c>
      <c r="O25" s="17">
        <f>IF($L25-SUM($N25:N25)&gt;0,MIN(IF(D25="",0,D25),$L25-SUM($N25:N25)),0)</f>
        <v>0</v>
      </c>
      <c r="P25" s="17">
        <f>IF($L25-SUM($N25:O25)&gt;0,MIN(IF(E25="",0,E25),$L25-SUM($N25:O25)),0)</f>
        <v>0</v>
      </c>
      <c r="Q25" s="17">
        <f>IF($L25-SUM($N25:P25)&gt;0,MIN(IF(F25="",0,F25),$L25-SUM($N25:P25)),0)</f>
        <v>0</v>
      </c>
      <c r="R25" s="17">
        <f>IF($L25-SUM($N25:Q25)&gt;0,MIN(IF(G25="",0,G25),$L25-SUM($N25:Q25)),0)</f>
        <v>0</v>
      </c>
      <c r="S25" s="17">
        <f>IF($L25-SUM($N25:R25)&gt;0,MIN(IF(H25="",0,H25),$L25-SUM($N25:R25)),0)</f>
        <v>0</v>
      </c>
      <c r="T25" s="17">
        <f>IF($L25-SUM($N25:S25)&gt;0,MIN(IF(I25="",0,I25),$L25-SUM($N25:S25)),0)</f>
        <v>0</v>
      </c>
      <c r="U25" s="18">
        <f>IF($L25-SUM($N25:T25)&gt;0,MIN(IF(J25="",0,J25),$L25-SUM($N25:T25)),0)</f>
        <v>0</v>
      </c>
      <c r="V25" s="19"/>
      <c r="W25" s="19"/>
      <c r="X25" s="35"/>
      <c r="Y25" s="49"/>
      <c r="Z25" s="49"/>
      <c r="AA25" s="49"/>
      <c r="AB25" s="49"/>
      <c r="AC25" s="49"/>
      <c r="AD25" s="49"/>
      <c r="AE25" s="49"/>
      <c r="AF25" s="49"/>
    </row>
    <row r="26" spans="1:32" outlineLevel="1" x14ac:dyDescent="0.3">
      <c r="A26" s="10" t="s">
        <v>36</v>
      </c>
      <c r="B26" t="s">
        <v>13</v>
      </c>
      <c r="C26" s="36">
        <v>5.8648193605844421</v>
      </c>
      <c r="D26" s="29">
        <v>15</v>
      </c>
      <c r="E26" s="29"/>
      <c r="F26" s="29"/>
      <c r="G26" s="29"/>
      <c r="H26" s="29">
        <v>16</v>
      </c>
      <c r="I26" s="29"/>
      <c r="J26" s="9">
        <v>15</v>
      </c>
      <c r="L26" s="21">
        <v>20.425679881728072</v>
      </c>
      <c r="N26" s="16">
        <f t="shared" si="1"/>
        <v>5.8648193605844421</v>
      </c>
      <c r="O26" s="17">
        <f>IF($L26-SUM($N26:N26)&gt;0,MIN(IF(D26="",0,D26),$L26-SUM($N26:N26)),0)</f>
        <v>14.560860521143631</v>
      </c>
      <c r="P26" s="17">
        <f>IF($L26-SUM($N26:O26)&gt;0,MIN(IF(E26="",0,E26),$L26-SUM($N26:O26)),0)</f>
        <v>0</v>
      </c>
      <c r="Q26" s="17">
        <f>IF($L26-SUM($N26:P26)&gt;0,MIN(IF(F26="",0,F26),$L26-SUM($N26:P26)),0)</f>
        <v>0</v>
      </c>
      <c r="R26" s="17">
        <f>IF($L26-SUM($N26:Q26)&gt;0,MIN(IF(G26="",0,G26),$L26-SUM($N26:Q26)),0)</f>
        <v>0</v>
      </c>
      <c r="S26" s="17">
        <f>IF($L26-SUM($N26:R26)&gt;0,MIN(IF(H26="",0,H26),$L26-SUM($N26:R26)),0)</f>
        <v>0</v>
      </c>
      <c r="T26" s="17">
        <f>IF($L26-SUM($N26:S26)&gt;0,MIN(IF(I26="",0,I26),$L26-SUM($N26:S26)),0)</f>
        <v>0</v>
      </c>
      <c r="U26" s="18">
        <f>IF($L26-SUM($N26:T26)&gt;0,MIN(IF(J26="",0,J26),$L26-SUM($N26:T26)),0)</f>
        <v>0</v>
      </c>
      <c r="V26" s="19"/>
      <c r="W26" s="19"/>
      <c r="X26" s="35"/>
      <c r="Y26" s="49"/>
      <c r="Z26" s="49"/>
      <c r="AA26" s="49"/>
      <c r="AB26" s="49"/>
      <c r="AC26" s="49"/>
      <c r="AD26" s="49"/>
      <c r="AE26" s="49"/>
      <c r="AF26" s="49"/>
    </row>
    <row r="27" spans="1:32" outlineLevel="1" x14ac:dyDescent="0.3">
      <c r="A27" s="5" t="s">
        <v>37</v>
      </c>
      <c r="B27" t="s">
        <v>13</v>
      </c>
      <c r="C27" s="36">
        <v>0.91040862742908035</v>
      </c>
      <c r="D27" s="29"/>
      <c r="E27" s="29"/>
      <c r="F27" s="29"/>
      <c r="G27" s="29"/>
      <c r="H27" s="29"/>
      <c r="I27" s="29"/>
      <c r="J27" s="9">
        <v>0</v>
      </c>
      <c r="L27" s="21">
        <v>0</v>
      </c>
      <c r="N27" s="16">
        <f t="shared" si="1"/>
        <v>0.91040862742908035</v>
      </c>
      <c r="O27" s="17">
        <f>IF($L27-SUM($N27:N27)&gt;0,MIN(IF(D27="",0,D27),$L27-SUM($N27:N27)),0)</f>
        <v>0</v>
      </c>
      <c r="P27" s="17">
        <f>IF($L27-SUM($N27:O27)&gt;0,MIN(IF(E27="",0,E27),$L27-SUM($N27:O27)),0)</f>
        <v>0</v>
      </c>
      <c r="Q27" s="17">
        <f>IF($L27-SUM($N27:P27)&gt;0,MIN(IF(F27="",0,F27),$L27-SUM($N27:P27)),0)</f>
        <v>0</v>
      </c>
      <c r="R27" s="17">
        <f>IF($L27-SUM($N27:Q27)&gt;0,MIN(IF(G27="",0,G27),$L27-SUM($N27:Q27)),0)</f>
        <v>0</v>
      </c>
      <c r="S27" s="17">
        <f>IF($L27-SUM($N27:R27)&gt;0,MIN(IF(H27="",0,H27),$L27-SUM($N27:R27)),0)</f>
        <v>0</v>
      </c>
      <c r="T27" s="17">
        <f>IF($L27-SUM($N27:S27)&gt;0,MIN(IF(I27="",0,I27),$L27-SUM($N27:S27)),0)</f>
        <v>0</v>
      </c>
      <c r="U27" s="18">
        <f>IF($L27-SUM($N27:T27)&gt;0,MIN(IF(J27="",0,J27),$L27-SUM($N27:T27)),0)</f>
        <v>0</v>
      </c>
      <c r="V27" s="19"/>
      <c r="W27" s="19"/>
      <c r="X27" s="35"/>
      <c r="Y27" s="49"/>
      <c r="Z27" s="49"/>
      <c r="AA27" s="49"/>
      <c r="AB27" s="49"/>
      <c r="AC27" s="49"/>
      <c r="AD27" s="49"/>
      <c r="AE27" s="49"/>
      <c r="AF27" s="49"/>
    </row>
    <row r="28" spans="1:32" outlineLevel="1" x14ac:dyDescent="0.3">
      <c r="A28" s="5" t="s">
        <v>38</v>
      </c>
      <c r="B28" t="s">
        <v>13</v>
      </c>
      <c r="C28" s="36">
        <v>0.91040862742908035</v>
      </c>
      <c r="D28" s="29"/>
      <c r="E28" s="29"/>
      <c r="F28" s="29"/>
      <c r="G28" s="29"/>
      <c r="H28" s="29">
        <v>4</v>
      </c>
      <c r="I28" s="29"/>
      <c r="J28" s="9">
        <v>15</v>
      </c>
      <c r="L28" s="21">
        <v>19.570760936662044</v>
      </c>
      <c r="N28" s="16">
        <f t="shared" si="1"/>
        <v>0.91040862742908035</v>
      </c>
      <c r="O28" s="17">
        <f>IF($L28-SUM($N28:N28)&gt;0,MIN(IF(D28="",0,D28),$L28-SUM($N28:N28)),0)</f>
        <v>0</v>
      </c>
      <c r="P28" s="17">
        <f>IF($L28-SUM($N28:O28)&gt;0,MIN(IF(E28="",0,E28),$L28-SUM($N28:O28)),0)</f>
        <v>0</v>
      </c>
      <c r="Q28" s="17">
        <f>IF($L28-SUM($N28:P28)&gt;0,MIN(IF(F28="",0,F28),$L28-SUM($N28:P28)),0)</f>
        <v>0</v>
      </c>
      <c r="R28" s="17">
        <f>IF($L28-SUM($N28:Q28)&gt;0,MIN(IF(G28="",0,G28),$L28-SUM($N28:Q28)),0)</f>
        <v>0</v>
      </c>
      <c r="S28" s="17">
        <f>IF($L28-SUM($N28:R28)&gt;0,MIN(IF(H28="",0,H28),$L28-SUM($N28:R28)),0)</f>
        <v>4</v>
      </c>
      <c r="T28" s="17">
        <f>IF($L28-SUM($N28:S28)&gt;0,MIN(IF(I28="",0,I28),$L28-SUM($N28:S28)),0)</f>
        <v>0</v>
      </c>
      <c r="U28" s="18">
        <f>IF($L28-SUM($N28:T28)&gt;0,MIN(IF(J28="",0,J28),$L28-SUM($N28:T28)),0)</f>
        <v>14.660352309232962</v>
      </c>
      <c r="V28" s="19"/>
      <c r="W28" s="19"/>
      <c r="X28" s="35"/>
      <c r="Y28" s="49"/>
      <c r="Z28" s="49"/>
      <c r="AA28" s="49"/>
      <c r="AB28" s="49"/>
      <c r="AC28" s="49"/>
      <c r="AD28" s="49"/>
      <c r="AE28" s="49"/>
      <c r="AF28" s="49"/>
    </row>
    <row r="29" spans="1:32" outlineLevel="1" x14ac:dyDescent="0.3">
      <c r="A29" s="5" t="s">
        <v>39</v>
      </c>
      <c r="B29" t="s">
        <v>13</v>
      </c>
      <c r="C29" s="36">
        <v>0.91040862742908035</v>
      </c>
      <c r="D29" s="29"/>
      <c r="E29" s="29"/>
      <c r="F29" s="29"/>
      <c r="G29" s="29"/>
      <c r="H29" s="29"/>
      <c r="I29" s="29"/>
      <c r="J29" s="9">
        <v>0</v>
      </c>
      <c r="L29" s="21">
        <v>11.926717463001005</v>
      </c>
      <c r="N29" s="16">
        <f t="shared" si="1"/>
        <v>0.91040862742908035</v>
      </c>
      <c r="O29" s="17">
        <f>IF($L29-SUM($N29:N29)&gt;0,MIN(IF(D29="",0,D29),$L29-SUM($N29:N29)),0)</f>
        <v>0</v>
      </c>
      <c r="P29" s="17">
        <f>IF($L29-SUM($N29:O29)&gt;0,MIN(IF(E29="",0,E29),$L29-SUM($N29:O29)),0)</f>
        <v>0</v>
      </c>
      <c r="Q29" s="17">
        <f>IF($L29-SUM($N29:P29)&gt;0,MIN(IF(F29="",0,F29),$L29-SUM($N29:P29)),0)</f>
        <v>0</v>
      </c>
      <c r="R29" s="17">
        <f>IF($L29-SUM($N29:Q29)&gt;0,MIN(IF(G29="",0,G29),$L29-SUM($N29:Q29)),0)</f>
        <v>0</v>
      </c>
      <c r="S29" s="17">
        <f>IF($L29-SUM($N29:R29)&gt;0,MIN(IF(H29="",0,H29),$L29-SUM($N29:R29)),0)</f>
        <v>0</v>
      </c>
      <c r="T29" s="17">
        <f>IF($L29-SUM($N29:S29)&gt;0,MIN(IF(I29="",0,I29),$L29-SUM($N29:S29)),0)</f>
        <v>0</v>
      </c>
      <c r="U29" s="18">
        <f>IF($L29-SUM($N29:T29)&gt;0,MIN(IF(J29="",0,J29),$L29-SUM($N29:T29)),0)</f>
        <v>0</v>
      </c>
      <c r="V29" s="19"/>
      <c r="W29" s="19"/>
      <c r="X29" s="35"/>
      <c r="Y29" s="49"/>
      <c r="Z29" s="49"/>
      <c r="AA29" s="49"/>
      <c r="AB29" s="49"/>
      <c r="AC29" s="49"/>
      <c r="AD29" s="49"/>
      <c r="AE29" s="49"/>
      <c r="AF29" s="49"/>
    </row>
    <row r="30" spans="1:32" outlineLevel="1" x14ac:dyDescent="0.3">
      <c r="A30" s="5" t="s">
        <v>40</v>
      </c>
      <c r="B30" t="s">
        <v>13</v>
      </c>
      <c r="C30" s="36">
        <v>0.91040862742908035</v>
      </c>
      <c r="D30" s="29"/>
      <c r="E30" s="29"/>
      <c r="F30" s="29"/>
      <c r="G30" s="29"/>
      <c r="H30" s="29"/>
      <c r="I30" s="29"/>
      <c r="J30" s="9">
        <v>15</v>
      </c>
      <c r="L30" s="21">
        <v>20.122296570416765</v>
      </c>
      <c r="N30" s="16">
        <f t="shared" si="1"/>
        <v>0.91040862742908035</v>
      </c>
      <c r="O30" s="17">
        <f>IF($L30-SUM($N30:N30)&gt;0,MIN(IF(D30="",0,D30),$L30-SUM($N30:N30)),0)</f>
        <v>0</v>
      </c>
      <c r="P30" s="17">
        <f>IF($L30-SUM($N30:O30)&gt;0,MIN(IF(E30="",0,E30),$L30-SUM($N30:O30)),0)</f>
        <v>0</v>
      </c>
      <c r="Q30" s="17">
        <f>IF($L30-SUM($N30:P30)&gt;0,MIN(IF(F30="",0,F30),$L30-SUM($N30:P30)),0)</f>
        <v>0</v>
      </c>
      <c r="R30" s="17">
        <f>IF($L30-SUM($N30:Q30)&gt;0,MIN(IF(G30="",0,G30),$L30-SUM($N30:Q30)),0)</f>
        <v>0</v>
      </c>
      <c r="S30" s="17">
        <f>IF($L30-SUM($N30:R30)&gt;0,MIN(IF(H30="",0,H30),$L30-SUM($N30:R30)),0)</f>
        <v>0</v>
      </c>
      <c r="T30" s="17">
        <f>IF($L30-SUM($N30:S30)&gt;0,MIN(IF(I30="",0,I30),$L30-SUM($N30:S30)),0)</f>
        <v>0</v>
      </c>
      <c r="U30" s="18">
        <f>IF($L30-SUM($N30:T30)&gt;0,MIN(IF(J30="",0,J30),$L30-SUM($N30:T30)),0)</f>
        <v>15</v>
      </c>
      <c r="V30" s="19"/>
      <c r="W30" s="19"/>
      <c r="X30" s="35"/>
      <c r="Y30" s="49"/>
      <c r="Z30" s="49"/>
      <c r="AA30" s="49"/>
      <c r="AB30" s="49"/>
      <c r="AC30" s="49"/>
      <c r="AD30" s="49"/>
      <c r="AE30" s="49"/>
      <c r="AF30" s="49"/>
    </row>
    <row r="31" spans="1:32" outlineLevel="1" x14ac:dyDescent="0.3">
      <c r="A31" s="5" t="s">
        <v>41</v>
      </c>
      <c r="B31" t="s">
        <v>13</v>
      </c>
      <c r="C31" s="36">
        <v>2.9747483112584234</v>
      </c>
      <c r="D31" s="29"/>
      <c r="E31" s="29"/>
      <c r="F31" s="29"/>
      <c r="G31" s="29"/>
      <c r="H31" s="29">
        <v>4.5</v>
      </c>
      <c r="I31" s="29"/>
      <c r="J31" s="9">
        <v>60</v>
      </c>
      <c r="L31" s="21">
        <v>82.41245312629475</v>
      </c>
      <c r="N31" s="16">
        <f t="shared" si="1"/>
        <v>2.9747483112584234</v>
      </c>
      <c r="O31" s="17">
        <f>IF($L31-SUM($N31:N31)&gt;0,MIN(IF(D31="",0,D31),$L31-SUM($N31:N31)),0)</f>
        <v>0</v>
      </c>
      <c r="P31" s="17">
        <f>IF($L31-SUM($N31:O31)&gt;0,MIN(IF(E31="",0,E31),$L31-SUM($N31:O31)),0)</f>
        <v>0</v>
      </c>
      <c r="Q31" s="17">
        <f>IF($L31-SUM($N31:P31)&gt;0,MIN(IF(F31="",0,F31),$L31-SUM($N31:P31)),0)</f>
        <v>0</v>
      </c>
      <c r="R31" s="17">
        <f>IF($L31-SUM($N31:Q31)&gt;0,MIN(IF(G31="",0,G31),$L31-SUM($N31:Q31)),0)</f>
        <v>0</v>
      </c>
      <c r="S31" s="17">
        <f>IF($L31-SUM($N31:R31)&gt;0,MIN(IF(H31="",0,H31),$L31-SUM($N31:R31)),0)</f>
        <v>4.5</v>
      </c>
      <c r="T31" s="17">
        <f>IF($L31-SUM($N31:S31)&gt;0,MIN(IF(I31="",0,I31),$L31-SUM($N31:S31)),0)</f>
        <v>0</v>
      </c>
      <c r="U31" s="18">
        <f>IF($L31-SUM($N31:T31)&gt;0,MIN(IF(J31="",0,J31),$L31-SUM($N31:T31)),0)</f>
        <v>60</v>
      </c>
      <c r="V31" s="19"/>
      <c r="W31" s="19"/>
      <c r="X31" s="35"/>
      <c r="Y31" s="49"/>
      <c r="Z31" s="49"/>
      <c r="AA31" s="49"/>
      <c r="AB31" s="49"/>
      <c r="AC31" s="49"/>
      <c r="AD31" s="49"/>
      <c r="AE31" s="49"/>
      <c r="AF31" s="49"/>
    </row>
    <row r="32" spans="1:32" outlineLevel="1" x14ac:dyDescent="0.3">
      <c r="A32" s="5" t="s">
        <v>42</v>
      </c>
      <c r="B32" t="s">
        <v>13</v>
      </c>
      <c r="C32" s="36"/>
      <c r="D32" s="29"/>
      <c r="E32" s="29"/>
      <c r="F32" s="29"/>
      <c r="G32" s="29">
        <v>25</v>
      </c>
      <c r="H32" s="29">
        <v>10</v>
      </c>
      <c r="I32" s="29"/>
      <c r="J32" s="9">
        <v>20</v>
      </c>
      <c r="L32" s="21">
        <v>29.27089670713417</v>
      </c>
      <c r="N32" s="16">
        <f t="shared" si="1"/>
        <v>0</v>
      </c>
      <c r="O32" s="17">
        <f>IF($L32-SUM($N32:N32)&gt;0,MIN(IF(D32="",0,D32),$L32-SUM($N32:N32)),0)</f>
        <v>0</v>
      </c>
      <c r="P32" s="17">
        <f>IF($L32-SUM($N32:O32)&gt;0,MIN(IF(E32="",0,E32),$L32-SUM($N32:O32)),0)</f>
        <v>0</v>
      </c>
      <c r="Q32" s="17">
        <f>IF($L32-SUM($N32:P32)&gt;0,MIN(IF(F32="",0,F32),$L32-SUM($N32:P32)),0)</f>
        <v>0</v>
      </c>
      <c r="R32" s="17">
        <f>IF($L32-SUM($N32:Q32)&gt;0,MIN(IF(G32="",0,G32),$L32-SUM($N32:Q32)),0)</f>
        <v>25</v>
      </c>
      <c r="S32" s="17">
        <f>IF($L32-SUM($N32:R32)&gt;0,MIN(IF(H32="",0,H32),$L32-SUM($N32:R32)),0)</f>
        <v>4.2708967071341704</v>
      </c>
      <c r="T32" s="17">
        <f>IF($L32-SUM($N32:S32)&gt;0,MIN(IF(I32="",0,I32),$L32-SUM($N32:S32)),0)</f>
        <v>0</v>
      </c>
      <c r="U32" s="18">
        <f>IF($L32-SUM($N32:T32)&gt;0,MIN(IF(J32="",0,J32),$L32-SUM($N32:T32)),0)</f>
        <v>0</v>
      </c>
      <c r="V32" s="19"/>
      <c r="W32" s="19"/>
      <c r="X32" s="35"/>
      <c r="Y32" s="49"/>
      <c r="Z32" s="49"/>
      <c r="AA32" s="49"/>
      <c r="AB32" s="49"/>
      <c r="AC32" s="49"/>
      <c r="AD32" s="49"/>
      <c r="AE32" s="49"/>
      <c r="AF32" s="49"/>
    </row>
    <row r="33" spans="1:32" outlineLevel="1" x14ac:dyDescent="0.3">
      <c r="A33" s="5" t="s">
        <v>43</v>
      </c>
      <c r="B33" t="s">
        <v>13</v>
      </c>
      <c r="C33" s="36"/>
      <c r="D33" s="29"/>
      <c r="E33" s="29"/>
      <c r="F33" s="29"/>
      <c r="G33" s="29"/>
      <c r="H33" s="29"/>
      <c r="I33" s="29"/>
      <c r="J33" s="9">
        <v>0</v>
      </c>
      <c r="L33" s="21">
        <v>11.655651633879213</v>
      </c>
      <c r="N33" s="16">
        <f t="shared" si="1"/>
        <v>0</v>
      </c>
      <c r="O33" s="17">
        <f>IF($L33-SUM($N33:N33)&gt;0,MIN(IF(D33="",0,D33),$L33-SUM($N33:N33)),0)</f>
        <v>0</v>
      </c>
      <c r="P33" s="17">
        <f>IF($L33-SUM($N33:O33)&gt;0,MIN(IF(E33="",0,E33),$L33-SUM($N33:O33)),0)</f>
        <v>0</v>
      </c>
      <c r="Q33" s="17">
        <f>IF($L33-SUM($N33:P33)&gt;0,MIN(IF(F33="",0,F33),$L33-SUM($N33:P33)),0)</f>
        <v>0</v>
      </c>
      <c r="R33" s="17">
        <f>IF($L33-SUM($N33:Q33)&gt;0,MIN(IF(G33="",0,G33),$L33-SUM($N33:Q33)),0)</f>
        <v>0</v>
      </c>
      <c r="S33" s="17">
        <f>IF($L33-SUM($N33:R33)&gt;0,MIN(IF(H33="",0,H33),$L33-SUM($N33:R33)),0)</f>
        <v>0</v>
      </c>
      <c r="T33" s="17">
        <f>IF($L33-SUM($N33:S33)&gt;0,MIN(IF(I33="",0,I33),$L33-SUM($N33:S33)),0)</f>
        <v>0</v>
      </c>
      <c r="U33" s="18">
        <f>IF($L33-SUM($N33:T33)&gt;0,MIN(IF(J33="",0,J33),$L33-SUM($N33:T33)),0)</f>
        <v>0</v>
      </c>
      <c r="V33" s="19"/>
      <c r="W33" s="19"/>
      <c r="X33" s="35"/>
      <c r="Y33" s="49"/>
      <c r="Z33" s="49"/>
      <c r="AA33" s="49"/>
      <c r="AB33" s="49"/>
      <c r="AC33" s="49"/>
      <c r="AD33" s="49"/>
      <c r="AE33" s="49"/>
      <c r="AF33" s="49"/>
    </row>
    <row r="34" spans="1:32" outlineLevel="1" x14ac:dyDescent="0.3">
      <c r="A34" s="5" t="s">
        <v>44</v>
      </c>
      <c r="B34" t="s">
        <v>13</v>
      </c>
      <c r="C34" s="36"/>
      <c r="D34" s="29"/>
      <c r="E34" s="29">
        <v>40.774193548387096</v>
      </c>
      <c r="F34" s="29"/>
      <c r="G34" s="29">
        <v>30</v>
      </c>
      <c r="H34" s="29"/>
      <c r="I34" s="29"/>
      <c r="J34" s="9">
        <v>25</v>
      </c>
      <c r="L34" s="21">
        <v>33.425301081472803</v>
      </c>
      <c r="N34" s="16">
        <f t="shared" si="1"/>
        <v>0</v>
      </c>
      <c r="O34" s="17">
        <f>IF($L34-SUM($N34:N34)&gt;0,MIN(IF(D34="",0,D34),$L34-SUM($N34:N34)),0)</f>
        <v>0</v>
      </c>
      <c r="P34" s="17">
        <f>IF($L34-SUM($N34:O34)&gt;0,MIN(IF(E34="",0,E34),$L34-SUM($N34:O34)),0)</f>
        <v>33.425301081472803</v>
      </c>
      <c r="Q34" s="17">
        <f>IF($L34-SUM($N34:P34)&gt;0,MIN(IF(F34="",0,F34),$L34-SUM($N34:P34)),0)</f>
        <v>0</v>
      </c>
      <c r="R34" s="17">
        <f>IF($L34-SUM($N34:Q34)&gt;0,MIN(IF(G34="",0,G34),$L34-SUM($N34:Q34)),0)</f>
        <v>0</v>
      </c>
      <c r="S34" s="17">
        <f>IF($L34-SUM($N34:R34)&gt;0,MIN(IF(H34="",0,H34),$L34-SUM($N34:R34)),0)</f>
        <v>0</v>
      </c>
      <c r="T34" s="17">
        <f>IF($L34-SUM($N34:S34)&gt;0,MIN(IF(I34="",0,I34),$L34-SUM($N34:S34)),0)</f>
        <v>0</v>
      </c>
      <c r="U34" s="18">
        <f>IF($L34-SUM($N34:T34)&gt;0,MIN(IF(J34="",0,J34),$L34-SUM($N34:T34)),0)</f>
        <v>0</v>
      </c>
      <c r="V34" s="19"/>
      <c r="W34" s="19"/>
      <c r="X34" s="35"/>
      <c r="Y34" s="49"/>
      <c r="Z34" s="49"/>
      <c r="AA34" s="49"/>
      <c r="AB34" s="49"/>
      <c r="AC34" s="49"/>
      <c r="AD34" s="49"/>
      <c r="AE34" s="49"/>
      <c r="AF34" s="49"/>
    </row>
    <row r="35" spans="1:32" outlineLevel="1" x14ac:dyDescent="0.3">
      <c r="A35" s="5" t="s">
        <v>45</v>
      </c>
      <c r="B35" t="s">
        <v>13</v>
      </c>
      <c r="C35" s="36">
        <v>0.91040862742908035</v>
      </c>
      <c r="D35" s="29"/>
      <c r="E35" s="29"/>
      <c r="F35" s="29"/>
      <c r="G35" s="29">
        <v>20</v>
      </c>
      <c r="H35" s="29"/>
      <c r="I35" s="29">
        <v>20</v>
      </c>
      <c r="J35" s="9">
        <v>15</v>
      </c>
      <c r="L35" s="21">
        <v>24.2720613043494</v>
      </c>
      <c r="N35" s="16">
        <f t="shared" si="1"/>
        <v>0.91040862742908035</v>
      </c>
      <c r="O35" s="17">
        <f>IF($L35-SUM($N35:N35)&gt;0,MIN(IF(D35="",0,D35),$L35-SUM($N35:N35)),0)</f>
        <v>0</v>
      </c>
      <c r="P35" s="17">
        <f>IF($L35-SUM($N35:O35)&gt;0,MIN(IF(E35="",0,E35),$L35-SUM($N35:O35)),0)</f>
        <v>0</v>
      </c>
      <c r="Q35" s="17">
        <f>IF($L35-SUM($N35:P35)&gt;0,MIN(IF(F35="",0,F35),$L35-SUM($N35:P35)),0)</f>
        <v>0</v>
      </c>
      <c r="R35" s="17">
        <f>IF($L35-SUM($N35:Q35)&gt;0,MIN(IF(G35="",0,G35),$L35-SUM($N35:Q35)),0)</f>
        <v>20</v>
      </c>
      <c r="S35" s="17">
        <f>IF($L35-SUM($N35:R35)&gt;0,MIN(IF(H35="",0,H35),$L35-SUM($N35:R35)),0)</f>
        <v>0</v>
      </c>
      <c r="T35" s="17">
        <f>IF($L35-SUM($N35:S35)&gt;0,MIN(IF(I35="",0,I35),$L35-SUM($N35:S35)),0)</f>
        <v>3.3616526769203183</v>
      </c>
      <c r="U35" s="18">
        <f>IF($L35-SUM($N35:T35)&gt;0,MIN(IF(J35="",0,J35),$L35-SUM($N35:T35)),0)</f>
        <v>0</v>
      </c>
      <c r="V35" s="19"/>
      <c r="W35" s="19"/>
      <c r="X35" s="35"/>
      <c r="Y35" s="49"/>
      <c r="Z35" s="49"/>
      <c r="AA35" s="49"/>
      <c r="AB35" s="49"/>
      <c r="AC35" s="49"/>
      <c r="AD35" s="49"/>
      <c r="AE35" s="49"/>
      <c r="AF35" s="49"/>
    </row>
    <row r="36" spans="1:32" outlineLevel="1" x14ac:dyDescent="0.3">
      <c r="A36" s="5" t="s">
        <v>46</v>
      </c>
      <c r="B36" t="s">
        <v>13</v>
      </c>
      <c r="C36" s="36">
        <v>0.91040862742908035</v>
      </c>
      <c r="D36" s="29"/>
      <c r="E36" s="29"/>
      <c r="F36" s="29"/>
      <c r="G36" s="29"/>
      <c r="H36" s="29"/>
      <c r="I36" s="29"/>
      <c r="J36" s="9">
        <v>20</v>
      </c>
      <c r="L36" s="21">
        <v>27.848830720944633</v>
      </c>
      <c r="N36" s="16">
        <f t="shared" si="1"/>
        <v>0.91040862742908035</v>
      </c>
      <c r="O36" s="17">
        <f>IF($L36-SUM($N36:N36)&gt;0,MIN(IF(D36="",0,D36),$L36-SUM($N36:N36)),0)</f>
        <v>0</v>
      </c>
      <c r="P36" s="17">
        <f>IF($L36-SUM($N36:O36)&gt;0,MIN(IF(E36="",0,E36),$L36-SUM($N36:O36)),0)</f>
        <v>0</v>
      </c>
      <c r="Q36" s="17">
        <f>IF($L36-SUM($N36:P36)&gt;0,MIN(IF(F36="",0,F36),$L36-SUM($N36:P36)),0)</f>
        <v>0</v>
      </c>
      <c r="R36" s="17">
        <f>IF($L36-SUM($N36:Q36)&gt;0,MIN(IF(G36="",0,G36),$L36-SUM($N36:Q36)),0)</f>
        <v>0</v>
      </c>
      <c r="S36" s="17">
        <f>IF($L36-SUM($N36:R36)&gt;0,MIN(IF(H36="",0,H36),$L36-SUM($N36:R36)),0)</f>
        <v>0</v>
      </c>
      <c r="T36" s="17">
        <f>IF($L36-SUM($N36:S36)&gt;0,MIN(IF(I36="",0,I36),$L36-SUM($N36:S36)),0)</f>
        <v>0</v>
      </c>
      <c r="U36" s="18">
        <f>IF($L36-SUM($N36:T36)&gt;0,MIN(IF(J36="",0,J36),$L36-SUM($N36:T36)),0)</f>
        <v>20</v>
      </c>
      <c r="V36" s="19"/>
      <c r="W36" s="19"/>
      <c r="X36" s="35"/>
      <c r="Y36" s="49"/>
      <c r="Z36" s="49"/>
      <c r="AA36" s="49"/>
      <c r="AB36" s="49"/>
      <c r="AC36" s="49"/>
      <c r="AD36" s="49"/>
      <c r="AE36" s="49"/>
      <c r="AF36" s="49"/>
    </row>
    <row r="37" spans="1:32" outlineLevel="1" x14ac:dyDescent="0.3">
      <c r="A37" s="5" t="s">
        <v>47</v>
      </c>
      <c r="B37" t="s">
        <v>13</v>
      </c>
      <c r="C37" s="36">
        <v>4.31040862742908</v>
      </c>
      <c r="D37" s="29"/>
      <c r="E37" s="29"/>
      <c r="F37" s="29"/>
      <c r="G37" s="29"/>
      <c r="H37" s="29"/>
      <c r="I37" s="29"/>
      <c r="J37" s="9">
        <v>10</v>
      </c>
      <c r="L37" s="21">
        <v>16.808438211206436</v>
      </c>
      <c r="N37" s="16">
        <f t="shared" si="1"/>
        <v>4.31040862742908</v>
      </c>
      <c r="O37" s="17">
        <f>IF($L37-SUM($N37:N37)&gt;0,MIN(IF(D37="",0,D37),$L37-SUM($N37:N37)),0)</f>
        <v>0</v>
      </c>
      <c r="P37" s="17">
        <f>IF($L37-SUM($N37:O37)&gt;0,MIN(IF(E37="",0,E37),$L37-SUM($N37:O37)),0)</f>
        <v>0</v>
      </c>
      <c r="Q37" s="17">
        <f>IF($L37-SUM($N37:P37)&gt;0,MIN(IF(F37="",0,F37),$L37-SUM($N37:P37)),0)</f>
        <v>0</v>
      </c>
      <c r="R37" s="17">
        <f>IF($L37-SUM($N37:Q37)&gt;0,MIN(IF(G37="",0,G37),$L37-SUM($N37:Q37)),0)</f>
        <v>0</v>
      </c>
      <c r="S37" s="17">
        <f>IF($L37-SUM($N37:R37)&gt;0,MIN(IF(H37="",0,H37),$L37-SUM($N37:R37)),0)</f>
        <v>0</v>
      </c>
      <c r="T37" s="17">
        <f>IF($L37-SUM($N37:S37)&gt;0,MIN(IF(I37="",0,I37),$L37-SUM($N37:S37)),0)</f>
        <v>0</v>
      </c>
      <c r="U37" s="18">
        <f>IF($L37-SUM($N37:T37)&gt;0,MIN(IF(J37="",0,J37),$L37-SUM($N37:T37)),0)</f>
        <v>10</v>
      </c>
      <c r="V37" s="19"/>
      <c r="W37" s="19"/>
      <c r="X37" s="35"/>
      <c r="Y37" s="49"/>
      <c r="Z37" s="49"/>
      <c r="AA37" s="49"/>
      <c r="AB37" s="49"/>
      <c r="AC37" s="49"/>
      <c r="AD37" s="49"/>
      <c r="AE37" s="49"/>
      <c r="AF37" s="49"/>
    </row>
    <row r="38" spans="1:32" outlineLevel="1" x14ac:dyDescent="0.3">
      <c r="A38" s="5" t="s">
        <v>48</v>
      </c>
      <c r="B38" t="s">
        <v>13</v>
      </c>
      <c r="C38" s="36">
        <v>0.88949352390421055</v>
      </c>
      <c r="D38" s="29"/>
      <c r="E38" s="29"/>
      <c r="F38" s="29"/>
      <c r="G38" s="29"/>
      <c r="H38" s="29">
        <v>3.2</v>
      </c>
      <c r="I38" s="29"/>
      <c r="J38" s="9">
        <v>15</v>
      </c>
      <c r="L38" s="21">
        <v>21.082265907343011</v>
      </c>
      <c r="N38" s="16">
        <f t="shared" si="1"/>
        <v>0.88949352390421055</v>
      </c>
      <c r="O38" s="17">
        <f>IF($L38-SUM($N38:N38)&gt;0,MIN(IF(D38="",0,D38),$L38-SUM($N38:N38)),0)</f>
        <v>0</v>
      </c>
      <c r="P38" s="17">
        <f>IF($L38-SUM($N38:O38)&gt;0,MIN(IF(E38="",0,E38),$L38-SUM($N38:O38)),0)</f>
        <v>0</v>
      </c>
      <c r="Q38" s="17">
        <f>IF($L38-SUM($N38:P38)&gt;0,MIN(IF(F38="",0,F38),$L38-SUM($N38:P38)),0)</f>
        <v>0</v>
      </c>
      <c r="R38" s="17">
        <f>IF($L38-SUM($N38:Q38)&gt;0,MIN(IF(G38="",0,G38),$L38-SUM($N38:Q38)),0)</f>
        <v>0</v>
      </c>
      <c r="S38" s="17">
        <f>IF($L38-SUM($N38:R38)&gt;0,MIN(IF(H38="",0,H38),$L38-SUM($N38:R38)),0)</f>
        <v>3.2</v>
      </c>
      <c r="T38" s="17">
        <f>IF($L38-SUM($N38:S38)&gt;0,MIN(IF(I38="",0,I38),$L38-SUM($N38:S38)),0)</f>
        <v>0</v>
      </c>
      <c r="U38" s="18">
        <f>IF($L38-SUM($N38:T38)&gt;0,MIN(IF(J38="",0,J38),$L38-SUM($N38:T38)),0)</f>
        <v>15</v>
      </c>
      <c r="V38" s="19"/>
      <c r="W38" s="19"/>
      <c r="X38" s="35"/>
      <c r="Y38" s="49"/>
      <c r="Z38" s="49"/>
      <c r="AA38" s="49"/>
      <c r="AB38" s="49"/>
      <c r="AC38" s="49"/>
      <c r="AD38" s="49"/>
      <c r="AE38" s="49"/>
      <c r="AF38" s="49"/>
    </row>
    <row r="39" spans="1:32" outlineLevel="1" x14ac:dyDescent="0.3">
      <c r="A39" s="5" t="s">
        <v>49</v>
      </c>
      <c r="B39" t="s">
        <v>13</v>
      </c>
      <c r="C39" s="36">
        <v>0.88949352390421055</v>
      </c>
      <c r="D39" s="29"/>
      <c r="E39" s="29"/>
      <c r="F39" s="29">
        <v>6</v>
      </c>
      <c r="G39" s="29"/>
      <c r="H39" s="29"/>
      <c r="I39" s="29"/>
      <c r="J39" s="9">
        <v>20</v>
      </c>
      <c r="L39" s="21">
        <v>27.999519669491786</v>
      </c>
      <c r="N39" s="16">
        <f t="shared" si="1"/>
        <v>0.88949352390421055</v>
      </c>
      <c r="O39" s="17">
        <f>IF($L39-SUM($N39:N39)&gt;0,MIN(IF(D39="",0,D39),$L39-SUM($N39:N39)),0)</f>
        <v>0</v>
      </c>
      <c r="P39" s="17">
        <f>IF($L39-SUM($N39:O39)&gt;0,MIN(IF(E39="",0,E39),$L39-SUM($N39:O39)),0)</f>
        <v>0</v>
      </c>
      <c r="Q39" s="17">
        <f>IF($L39-SUM($N39:P39)&gt;0,MIN(IF(F39="",0,F39),$L39-SUM($N39:P39)),0)</f>
        <v>6</v>
      </c>
      <c r="R39" s="17">
        <f>IF($L39-SUM($N39:Q39)&gt;0,MIN(IF(G39="",0,G39),$L39-SUM($N39:Q39)),0)</f>
        <v>0</v>
      </c>
      <c r="S39" s="17">
        <f>IF($L39-SUM($N39:R39)&gt;0,MIN(IF(H39="",0,H39),$L39-SUM($N39:R39)),0)</f>
        <v>0</v>
      </c>
      <c r="T39" s="17">
        <f>IF($L39-SUM($N39:S39)&gt;0,MIN(IF(I39="",0,I39),$L39-SUM($N39:S39)),0)</f>
        <v>0</v>
      </c>
      <c r="U39" s="18">
        <f>IF($L39-SUM($N39:T39)&gt;0,MIN(IF(J39="",0,J39),$L39-SUM($N39:T39)),0)</f>
        <v>20</v>
      </c>
      <c r="V39" s="19"/>
      <c r="W39" s="19"/>
      <c r="X39" s="35"/>
      <c r="Y39" s="49"/>
      <c r="Z39" s="49"/>
      <c r="AA39" s="49"/>
      <c r="AB39" s="49"/>
      <c r="AC39" s="49"/>
      <c r="AD39" s="49"/>
      <c r="AE39" s="49"/>
      <c r="AF39" s="49"/>
    </row>
    <row r="40" spans="1:32" outlineLevel="1" x14ac:dyDescent="0.3">
      <c r="A40" s="5" t="s">
        <v>50</v>
      </c>
      <c r="B40" t="s">
        <v>13</v>
      </c>
      <c r="C40" s="36">
        <v>0.88949352390421055</v>
      </c>
      <c r="D40" s="29"/>
      <c r="E40" s="29"/>
      <c r="F40" s="29">
        <v>11</v>
      </c>
      <c r="G40" s="29"/>
      <c r="H40" s="29"/>
      <c r="I40" s="29"/>
      <c r="J40" s="9">
        <v>15</v>
      </c>
      <c r="L40" s="21">
        <v>20.315048895708575</v>
      </c>
      <c r="N40" s="16">
        <f t="shared" si="1"/>
        <v>0.88949352390421055</v>
      </c>
      <c r="O40" s="17">
        <f>IF($L40-SUM($N40:N40)&gt;0,MIN(IF(D40="",0,D40),$L40-SUM($N40:N40)),0)</f>
        <v>0</v>
      </c>
      <c r="P40" s="17">
        <f>IF($L40-SUM($N40:O40)&gt;0,MIN(IF(E40="",0,E40),$L40-SUM($N40:O40)),0)</f>
        <v>0</v>
      </c>
      <c r="Q40" s="17">
        <f>IF($L40-SUM($N40:P40)&gt;0,MIN(IF(F40="",0,F40),$L40-SUM($N40:P40)),0)</f>
        <v>11</v>
      </c>
      <c r="R40" s="17">
        <f>IF($L40-SUM($N40:Q40)&gt;0,MIN(IF(G40="",0,G40),$L40-SUM($N40:Q40)),0)</f>
        <v>0</v>
      </c>
      <c r="S40" s="17">
        <f>IF($L40-SUM($N40:R40)&gt;0,MIN(IF(H40="",0,H40),$L40-SUM($N40:R40)),0)</f>
        <v>0</v>
      </c>
      <c r="T40" s="17">
        <f>IF($L40-SUM($N40:S40)&gt;0,MIN(IF(I40="",0,I40),$L40-SUM($N40:S40)),0)</f>
        <v>0</v>
      </c>
      <c r="U40" s="18">
        <f>IF($L40-SUM($N40:T40)&gt;0,MIN(IF(J40="",0,J40),$L40-SUM($N40:T40)),0)</f>
        <v>8.4255553718043643</v>
      </c>
      <c r="V40" s="19"/>
      <c r="W40" s="19"/>
      <c r="X40" s="35"/>
      <c r="Y40" s="49"/>
      <c r="Z40" s="49"/>
      <c r="AA40" s="49"/>
      <c r="AB40" s="49"/>
      <c r="AC40" s="49"/>
      <c r="AD40" s="49"/>
      <c r="AE40" s="49"/>
      <c r="AF40" s="49"/>
    </row>
    <row r="41" spans="1:32" outlineLevel="1" x14ac:dyDescent="0.3">
      <c r="A41" s="5" t="s">
        <v>51</v>
      </c>
      <c r="B41" t="s">
        <v>13</v>
      </c>
      <c r="C41" s="36">
        <v>0.91040862742908035</v>
      </c>
      <c r="D41" s="29"/>
      <c r="E41" s="29"/>
      <c r="F41" s="29"/>
      <c r="G41" s="29"/>
      <c r="H41" s="29"/>
      <c r="I41" s="29">
        <v>60</v>
      </c>
      <c r="J41" s="9">
        <v>45</v>
      </c>
      <c r="L41" s="21">
        <v>63.152915617517024</v>
      </c>
      <c r="N41" s="16">
        <f t="shared" si="1"/>
        <v>0.91040862742908035</v>
      </c>
      <c r="O41" s="17">
        <f>IF($L41-SUM($N41:N41)&gt;0,MIN(IF(D41="",0,D41),$L41-SUM($N41:N41)),0)</f>
        <v>0</v>
      </c>
      <c r="P41" s="17">
        <f>IF($L41-SUM($N41:O41)&gt;0,MIN(IF(E41="",0,E41),$L41-SUM($N41:O41)),0)</f>
        <v>0</v>
      </c>
      <c r="Q41" s="17">
        <f>IF($L41-SUM($N41:P41)&gt;0,MIN(IF(F41="",0,F41),$L41-SUM($N41:P41)),0)</f>
        <v>0</v>
      </c>
      <c r="R41" s="17">
        <f>IF($L41-SUM($N41:Q41)&gt;0,MIN(IF(G41="",0,G41),$L41-SUM($N41:Q41)),0)</f>
        <v>0</v>
      </c>
      <c r="S41" s="17">
        <f>IF($L41-SUM($N41:R41)&gt;0,MIN(IF(H41="",0,H41),$L41-SUM($N41:R41)),0)</f>
        <v>0</v>
      </c>
      <c r="T41" s="17">
        <f>IF($L41-SUM($N41:S41)&gt;0,MIN(IF(I41="",0,I41),$L41-SUM($N41:S41)),0)</f>
        <v>60</v>
      </c>
      <c r="U41" s="18">
        <f>IF($L41-SUM($N41:T41)&gt;0,MIN(IF(J41="",0,J41),$L41-SUM($N41:T41)),0)</f>
        <v>2.2425069900879464</v>
      </c>
      <c r="V41" s="19"/>
      <c r="W41" s="19"/>
      <c r="X41" s="35"/>
      <c r="Y41" s="49"/>
      <c r="Z41" s="49"/>
      <c r="AA41" s="49"/>
      <c r="AB41" s="49"/>
      <c r="AC41" s="49"/>
      <c r="AD41" s="49"/>
      <c r="AE41" s="49"/>
      <c r="AF41" s="49"/>
    </row>
    <row r="42" spans="1:32" outlineLevel="1" x14ac:dyDescent="0.3">
      <c r="A42" s="5" t="s">
        <v>52</v>
      </c>
      <c r="B42" t="s">
        <v>13</v>
      </c>
      <c r="C42" s="36">
        <v>0.91040862742908035</v>
      </c>
      <c r="D42" s="29"/>
      <c r="E42" s="29"/>
      <c r="F42" s="29"/>
      <c r="G42" s="29">
        <v>10</v>
      </c>
      <c r="H42" s="29"/>
      <c r="I42" s="29">
        <v>10</v>
      </c>
      <c r="J42" s="9">
        <v>10</v>
      </c>
      <c r="L42" s="21">
        <v>13.734252825023152</v>
      </c>
      <c r="N42" s="16">
        <f t="shared" si="1"/>
        <v>0.91040862742908035</v>
      </c>
      <c r="O42" s="17">
        <f>IF($L42-SUM($N42:N42)&gt;0,MIN(IF(D42="",0,D42),$L42-SUM($N42:N42)),0)</f>
        <v>0</v>
      </c>
      <c r="P42" s="17">
        <f>IF($L42-SUM($N42:O42)&gt;0,MIN(IF(E42="",0,E42),$L42-SUM($N42:O42)),0)</f>
        <v>0</v>
      </c>
      <c r="Q42" s="17">
        <f>IF($L42-SUM($N42:P42)&gt;0,MIN(IF(F42="",0,F42),$L42-SUM($N42:P42)),0)</f>
        <v>0</v>
      </c>
      <c r="R42" s="17">
        <f>IF($L42-SUM($N42:Q42)&gt;0,MIN(IF(G42="",0,G42),$L42-SUM($N42:Q42)),0)</f>
        <v>10</v>
      </c>
      <c r="S42" s="17">
        <f>IF($L42-SUM($N42:R42)&gt;0,MIN(IF(H42="",0,H42),$L42-SUM($N42:R42)),0)</f>
        <v>0</v>
      </c>
      <c r="T42" s="17">
        <f>IF($L42-SUM($N42:S42)&gt;0,MIN(IF(I42="",0,I42),$L42-SUM($N42:S42)),0)</f>
        <v>2.823844197594072</v>
      </c>
      <c r="U42" s="18">
        <f>IF($L42-SUM($N42:T42)&gt;0,MIN(IF(J42="",0,J42),$L42-SUM($N42:T42)),0)</f>
        <v>0</v>
      </c>
      <c r="V42" s="19"/>
      <c r="W42" s="19"/>
      <c r="X42" s="35"/>
      <c r="Y42" s="49"/>
      <c r="Z42" s="49"/>
      <c r="AA42" s="49"/>
      <c r="AB42" s="49"/>
      <c r="AC42" s="49"/>
      <c r="AD42" s="49"/>
      <c r="AE42" s="49"/>
      <c r="AF42" s="49"/>
    </row>
    <row r="43" spans="1:32" outlineLevel="1" x14ac:dyDescent="0.3">
      <c r="A43" s="5" t="s">
        <v>53</v>
      </c>
      <c r="B43" t="s">
        <v>13</v>
      </c>
      <c r="C43" s="37">
        <v>1.5436665329252997</v>
      </c>
      <c r="D43" s="38"/>
      <c r="E43" s="38"/>
      <c r="F43" s="38">
        <v>10</v>
      </c>
      <c r="G43" s="29">
        <v>20</v>
      </c>
      <c r="H43" s="29">
        <v>0.7</v>
      </c>
      <c r="I43" s="29">
        <v>20</v>
      </c>
      <c r="J43" s="9">
        <v>15</v>
      </c>
      <c r="L43" s="21">
        <v>24.917091447694808</v>
      </c>
      <c r="N43" s="22">
        <f t="shared" si="1"/>
        <v>1.5436665329252997</v>
      </c>
      <c r="O43" s="23">
        <f>IF($L43-SUM($N43:N43)&gt;0,MIN(IF(D43="",0,D43),$L43-SUM($N43:N43)),0)</f>
        <v>0</v>
      </c>
      <c r="P43" s="23">
        <f>IF($L43-SUM($N43:O43)&gt;0,MIN(IF(E43="",0,E43),$L43-SUM($N43:O43)),0)</f>
        <v>0</v>
      </c>
      <c r="Q43" s="23">
        <f>IF($L43-SUM($N43:P43)&gt;0,MIN(IF(F43="",0,F43),$L43-SUM($N43:P43)),0)</f>
        <v>10</v>
      </c>
      <c r="R43" s="23">
        <f>IF($L43-SUM($N43:Q43)&gt;0,MIN(IF(G43="",0,G43),$L43-SUM($N43:Q43)),0)</f>
        <v>13.373424914769508</v>
      </c>
      <c r="S43" s="23">
        <f>IF($L43-SUM($N43:R43)&gt;0,MIN(IF(H43="",0,H43),$L43-SUM($N43:R43)),0)</f>
        <v>0</v>
      </c>
      <c r="T43" s="23">
        <f>IF($L43-SUM($N43:S43)&gt;0,MIN(IF(I43="",0,I43),$L43-SUM($N43:S43)),0)</f>
        <v>0</v>
      </c>
      <c r="U43" s="24">
        <f>IF($L43-SUM($N43:T43)&gt;0,MIN(IF(J43="",0,J43),$L43-SUM($N43:T43)),0)</f>
        <v>0</v>
      </c>
      <c r="V43" s="19"/>
      <c r="W43" s="19"/>
      <c r="X43" s="35"/>
      <c r="Y43" s="49"/>
      <c r="Z43" s="49"/>
      <c r="AA43" s="49"/>
      <c r="AB43" s="49"/>
      <c r="AC43" s="49"/>
      <c r="AD43" s="49"/>
      <c r="AE43" s="49"/>
      <c r="AF43" s="49"/>
    </row>
    <row r="44" spans="1:32" outlineLevel="1" x14ac:dyDescent="0.3">
      <c r="A44" s="5" t="s">
        <v>54</v>
      </c>
      <c r="B44" t="s">
        <v>13</v>
      </c>
      <c r="C44" s="36"/>
      <c r="D44" s="29"/>
      <c r="E44" s="29">
        <v>85</v>
      </c>
      <c r="F44" s="29"/>
      <c r="G44" s="29">
        <v>85</v>
      </c>
      <c r="H44" s="29"/>
      <c r="I44" s="29">
        <v>85</v>
      </c>
      <c r="J44" s="9">
        <v>65</v>
      </c>
      <c r="L44" s="21">
        <v>89.45481408477734</v>
      </c>
      <c r="N44" s="16">
        <f t="shared" si="1"/>
        <v>0</v>
      </c>
      <c r="O44" s="17">
        <f>IF($L44-SUM($N44:N44)&gt;0,MIN(IF(D44="",0,D44),$L44-SUM($N44:N44)),0)</f>
        <v>0</v>
      </c>
      <c r="P44" s="17">
        <f>IF($L44-SUM($N44:O44)&gt;0,MIN(IF(E44="",0,E44),$L44-SUM($N44:O44)),0)</f>
        <v>85</v>
      </c>
      <c r="Q44" s="17">
        <f>IF($L44-SUM($N44:P44)&gt;0,MIN(IF(F44="",0,F44),$L44-SUM($N44:P44)),0)</f>
        <v>0</v>
      </c>
      <c r="R44" s="17">
        <f>IF($L44-SUM($N44:Q44)&gt;0,MIN(IF(G44="",0,G44),$L44-SUM($N44:Q44)),0)</f>
        <v>4.4548140847773396</v>
      </c>
      <c r="S44" s="17">
        <f>IF($L44-SUM($N44:R44)&gt;0,MIN(IF(H44="",0,H44),$L44-SUM($N44:R44)),0)</f>
        <v>0</v>
      </c>
      <c r="T44" s="17">
        <f>IF($L44-SUM($N44:S44)&gt;0,MIN(IF(I44="",0,I44),$L44-SUM($N44:S44)),0)</f>
        <v>0</v>
      </c>
      <c r="U44" s="18">
        <f>IF($L44-SUM($N44:T44)&gt;0,MIN(IF(J44="",0,J44),$L44-SUM($N44:T44)),0)</f>
        <v>0</v>
      </c>
      <c r="V44" s="19"/>
      <c r="W44" s="19"/>
      <c r="X44" s="35"/>
      <c r="Y44" s="49"/>
      <c r="Z44" s="49"/>
      <c r="AA44" s="49"/>
      <c r="AB44" s="49"/>
      <c r="AC44" s="49"/>
      <c r="AD44" s="49"/>
      <c r="AE44" s="49"/>
      <c r="AF44" s="49"/>
    </row>
    <row r="45" spans="1:32" outlineLevel="1" x14ac:dyDescent="0.3">
      <c r="A45" s="5" t="s">
        <v>55</v>
      </c>
      <c r="B45" t="s">
        <v>13</v>
      </c>
      <c r="C45" s="36">
        <v>0.91040862742908035</v>
      </c>
      <c r="D45" s="29"/>
      <c r="E45" s="29"/>
      <c r="F45" s="29">
        <v>4.7</v>
      </c>
      <c r="G45" s="29">
        <v>55</v>
      </c>
      <c r="H45" s="29"/>
      <c r="I45" s="29">
        <v>55</v>
      </c>
      <c r="J45" s="9">
        <v>40</v>
      </c>
      <c r="L45" s="21">
        <v>55.867143988511913</v>
      </c>
      <c r="N45" s="16">
        <f>C45</f>
        <v>0.91040862742908035</v>
      </c>
      <c r="O45" s="17">
        <f>IF($L45-SUM($N45:N45)&gt;0,MIN(IF(D45="",0,D45),$L45-SUM($N45:N45)),0)</f>
        <v>0</v>
      </c>
      <c r="P45" s="17">
        <f>IF($L45-SUM($N45:O45)&gt;0,MIN(IF(E45="",0,E45),$L45-SUM($N45:O45)),0)</f>
        <v>0</v>
      </c>
      <c r="Q45" s="17">
        <f>IF($L45-SUM($N45:P45)&gt;0,MIN(IF(F45="",0,F45),$L45-SUM($N45:P45)),0)</f>
        <v>4.7</v>
      </c>
      <c r="R45" s="17">
        <f>IF($L45-SUM($N45:Q45)&gt;0,MIN(IF(G45="",0,G45),$L45-SUM($N45:Q45)),0)</f>
        <v>50.256735361082832</v>
      </c>
      <c r="S45" s="17">
        <f>IF($L45-SUM($N45:R45)&gt;0,MIN(IF(H45="",0,H45),$L45-SUM($N45:R45)),0)</f>
        <v>0</v>
      </c>
      <c r="T45" s="17">
        <f>IF($L45-SUM($N45:S45)&gt;0,MIN(IF(I45="",0,I45),$L45-SUM($N45:S45)),0)</f>
        <v>0</v>
      </c>
      <c r="U45" s="18">
        <f>IF($L45-SUM($N45:T45)&gt;0,MIN(IF(J45="",0,J45),$L45-SUM($N45:T45)),0)</f>
        <v>0</v>
      </c>
      <c r="V45" s="19"/>
      <c r="W45" s="19"/>
      <c r="X45" s="35"/>
      <c r="Y45" s="49"/>
      <c r="Z45" s="49"/>
      <c r="AA45" s="49"/>
      <c r="AB45" s="49"/>
      <c r="AC45" s="49"/>
      <c r="AD45" s="49"/>
      <c r="AE45" s="49"/>
      <c r="AF45" s="49"/>
    </row>
    <row r="46" spans="1:32" outlineLevel="1" x14ac:dyDescent="0.3">
      <c r="A46" s="5" t="s">
        <v>56</v>
      </c>
      <c r="B46" t="s">
        <v>13</v>
      </c>
      <c r="C46" s="36">
        <v>0.91040862742908035</v>
      </c>
      <c r="D46" s="29"/>
      <c r="E46" s="29"/>
      <c r="F46" s="29"/>
      <c r="G46" s="29">
        <v>85</v>
      </c>
      <c r="H46" s="29"/>
      <c r="I46" s="29">
        <v>85</v>
      </c>
      <c r="J46" s="9">
        <v>65</v>
      </c>
      <c r="L46" s="21">
        <v>86.083337515048441</v>
      </c>
      <c r="N46" s="16">
        <f t="shared" si="1"/>
        <v>0.91040862742908035</v>
      </c>
      <c r="O46" s="17">
        <f>IF($L46-SUM($N46:N46)&gt;0,MIN(IF(D46="",0,D46),$L46-SUM($N46:N46)),0)</f>
        <v>0</v>
      </c>
      <c r="P46" s="17">
        <f>IF($L46-SUM($N46:O46)&gt;0,MIN(IF(E46="",0,E46),$L46-SUM($N46:O46)),0)</f>
        <v>0</v>
      </c>
      <c r="Q46" s="17">
        <f>IF($L46-SUM($N46:P46)&gt;0,MIN(IF(F46="",0,F46),$L46-SUM($N46:P46)),0)</f>
        <v>0</v>
      </c>
      <c r="R46" s="17">
        <f>IF($L46-SUM($N46:Q46)&gt;0,MIN(IF(G46="",0,G46),$L46-SUM($N46:Q46)),0)</f>
        <v>85</v>
      </c>
      <c r="S46" s="17">
        <f>IF($L46-SUM($N46:R46)&gt;0,MIN(IF(H46="",0,H46),$L46-SUM($N46:R46)),0)</f>
        <v>0</v>
      </c>
      <c r="T46" s="17">
        <f>IF($L46-SUM($N46:S46)&gt;0,MIN(IF(I46="",0,I46),$L46-SUM($N46:S46)),0)</f>
        <v>0.17292888761936354</v>
      </c>
      <c r="U46" s="18">
        <f>IF($L46-SUM($N46:T46)&gt;0,MIN(IF(J46="",0,J46),$L46-SUM($N46:T46)),0)</f>
        <v>0</v>
      </c>
      <c r="V46" s="19"/>
      <c r="W46" s="19"/>
      <c r="X46" s="35"/>
      <c r="Y46" s="49"/>
      <c r="Z46" s="49"/>
      <c r="AA46" s="49"/>
      <c r="AB46" s="49"/>
      <c r="AC46" s="49"/>
      <c r="AD46" s="49"/>
      <c r="AE46" s="49"/>
      <c r="AF46" s="49"/>
    </row>
    <row r="47" spans="1:32" outlineLevel="1" x14ac:dyDescent="0.3">
      <c r="A47" s="5" t="s">
        <v>57</v>
      </c>
      <c r="B47" t="s">
        <v>13</v>
      </c>
      <c r="C47" s="36">
        <v>0.91040862742908035</v>
      </c>
      <c r="D47" s="29"/>
      <c r="E47" s="29"/>
      <c r="F47" s="29">
        <v>4</v>
      </c>
      <c r="G47" s="29"/>
      <c r="H47" s="29"/>
      <c r="I47" s="29">
        <v>5</v>
      </c>
      <c r="J47" s="9">
        <v>0</v>
      </c>
      <c r="L47" s="21">
        <v>9.0977738686622036</v>
      </c>
      <c r="N47" s="16">
        <f t="shared" si="1"/>
        <v>0.91040862742908035</v>
      </c>
      <c r="O47" s="17">
        <f>IF($L47-SUM($N47:N47)&gt;0,MIN(IF(D47="",0,D47),$L47-SUM($N47:N47)),0)</f>
        <v>0</v>
      </c>
      <c r="P47" s="17">
        <f>IF($L47-SUM($N47:O47)&gt;0,MIN(IF(E47="",0,E47),$L47-SUM($N47:O47)),0)</f>
        <v>0</v>
      </c>
      <c r="Q47" s="17">
        <f>IF($L47-SUM($N47:P47)&gt;0,MIN(IF(F47="",0,F47),$L47-SUM($N47:P47)),0)</f>
        <v>4</v>
      </c>
      <c r="R47" s="17">
        <f>IF($L47-SUM($N47:Q47)&gt;0,MIN(IF(G47="",0,G47),$L47-SUM($N47:Q47)),0)</f>
        <v>0</v>
      </c>
      <c r="S47" s="17">
        <f>IF($L47-SUM($N47:R47)&gt;0,MIN(IF(H47="",0,H47),$L47-SUM($N47:R47)),0)</f>
        <v>0</v>
      </c>
      <c r="T47" s="17">
        <f>IF($L47-SUM($N47:S47)&gt;0,MIN(IF(I47="",0,I47),$L47-SUM($N47:S47)),0)</f>
        <v>4.187365241233123</v>
      </c>
      <c r="U47" s="18">
        <f>IF($L47-SUM($N47:T47)&gt;0,MIN(IF(J47="",0,J47),$L47-SUM($N47:T47)),0)</f>
        <v>0</v>
      </c>
      <c r="V47" s="19"/>
      <c r="W47" s="19"/>
      <c r="X47" s="35"/>
      <c r="Y47" s="49"/>
      <c r="Z47" s="49"/>
      <c r="AA47" s="49"/>
      <c r="AB47" s="49"/>
      <c r="AC47" s="49"/>
      <c r="AD47" s="49"/>
      <c r="AE47" s="49"/>
      <c r="AF47" s="49"/>
    </row>
    <row r="48" spans="1:32" outlineLevel="1" x14ac:dyDescent="0.3">
      <c r="A48" s="5" t="s">
        <v>58</v>
      </c>
      <c r="B48" t="s">
        <v>13</v>
      </c>
      <c r="C48" s="36">
        <v>0.91040862742908035</v>
      </c>
      <c r="D48" s="29"/>
      <c r="E48" s="29"/>
      <c r="F48" s="29"/>
      <c r="G48" s="29">
        <v>10</v>
      </c>
      <c r="H48" s="29"/>
      <c r="I48" s="29">
        <v>10</v>
      </c>
      <c r="J48" s="9">
        <v>0</v>
      </c>
      <c r="L48" s="21">
        <v>12.044866444299016</v>
      </c>
      <c r="N48" s="16">
        <f t="shared" si="1"/>
        <v>0.91040862742908035</v>
      </c>
      <c r="O48" s="17">
        <f>IF($L48-SUM($N48:N48)&gt;0,MIN(IF(D48="",0,D48),$L48-SUM($N48:N48)),0)</f>
        <v>0</v>
      </c>
      <c r="P48" s="17">
        <f>IF($L48-SUM($N48:O48)&gt;0,MIN(IF(E48="",0,E48),$L48-SUM($N48:O48)),0)</f>
        <v>0</v>
      </c>
      <c r="Q48" s="17">
        <f>IF($L48-SUM($N48:P48)&gt;0,MIN(IF(F48="",0,F48),$L48-SUM($N48:P48)),0)</f>
        <v>0</v>
      </c>
      <c r="R48" s="17">
        <f>IF($L48-SUM($N48:Q48)&gt;0,MIN(IF(G48="",0,G48),$L48-SUM($N48:Q48)),0)</f>
        <v>10</v>
      </c>
      <c r="S48" s="17">
        <f>IF($L48-SUM($N48:R48)&gt;0,MIN(IF(H48="",0,H48),$L48-SUM($N48:R48)),0)</f>
        <v>0</v>
      </c>
      <c r="T48" s="17">
        <f>IF($L48-SUM($N48:S48)&gt;0,MIN(IF(I48="",0,I48),$L48-SUM($N48:S48)),0)</f>
        <v>1.1344578168699364</v>
      </c>
      <c r="U48" s="18">
        <f>IF($L48-SUM($N48:T48)&gt;0,MIN(IF(J48="",0,J48),$L48-SUM($N48:T48)),0)</f>
        <v>0</v>
      </c>
      <c r="V48" s="19"/>
      <c r="W48" s="19"/>
      <c r="X48" s="35"/>
      <c r="Y48" s="49"/>
      <c r="Z48" s="49"/>
      <c r="AA48" s="49"/>
      <c r="AB48" s="49"/>
      <c r="AC48" s="49"/>
      <c r="AD48" s="49"/>
      <c r="AE48" s="49"/>
      <c r="AF48" s="49"/>
    </row>
    <row r="49" spans="1:33" ht="15" outlineLevel="1" thickBot="1" x14ac:dyDescent="0.35">
      <c r="A49" s="5" t="s">
        <v>59</v>
      </c>
      <c r="B49" t="s">
        <v>13</v>
      </c>
      <c r="C49" s="39">
        <v>0.91040862742908035</v>
      </c>
      <c r="D49" s="40"/>
      <c r="E49" s="41"/>
      <c r="F49" s="41">
        <v>14.3</v>
      </c>
      <c r="G49" s="41">
        <v>25</v>
      </c>
      <c r="H49" s="41"/>
      <c r="I49" s="41">
        <v>25</v>
      </c>
      <c r="J49" s="32">
        <v>15</v>
      </c>
      <c r="L49" s="25">
        <v>25.654426339632668</v>
      </c>
      <c r="N49" s="26">
        <f t="shared" si="1"/>
        <v>0.91040862742908035</v>
      </c>
      <c r="O49" s="27">
        <f>IF($L49-SUM($N49:N49)&gt;0,MIN(IF(D49="",0,D49),$L49-SUM($N49:N49)),0)</f>
        <v>0</v>
      </c>
      <c r="P49" s="27">
        <f>IF($L49-SUM($N49:O49)&gt;0,MIN(IF(E49="",0,E49),$L49-SUM($N49:O49)),0)</f>
        <v>0</v>
      </c>
      <c r="Q49" s="27">
        <f>IF($L49-SUM($N49:P49)&gt;0,MIN(IF(F49="",0,F49),$L49-SUM($N49:P49)),0)</f>
        <v>14.3</v>
      </c>
      <c r="R49" s="27">
        <f>IF($L49-SUM($N49:Q49)&gt;0,MIN(IF(G49="",0,G49),$L49-SUM($N49:Q49)),0)</f>
        <v>10.444017712203587</v>
      </c>
      <c r="S49" s="27">
        <f>IF($L49-SUM($N49:R49)&gt;0,MIN(IF(H49="",0,H49),$L49-SUM($N49:R49)),0)</f>
        <v>0</v>
      </c>
      <c r="T49" s="27">
        <f>IF($L49-SUM($N49:S49)&gt;0,MIN(IF(I49="",0,I49),$L49-SUM($N49:S49)),0)</f>
        <v>0</v>
      </c>
      <c r="U49" s="28">
        <f>IF($L49-SUM($N49:T49)&gt;0,MIN(IF(J49="",0,J49),$L49-SUM($N49:T49)),0)</f>
        <v>0</v>
      </c>
      <c r="V49" s="19"/>
      <c r="W49" s="19"/>
      <c r="X49" s="35"/>
      <c r="Y49" s="49"/>
      <c r="Z49" s="49"/>
      <c r="AA49" s="49"/>
      <c r="AB49" s="49"/>
      <c r="AC49" s="49"/>
      <c r="AD49" s="49"/>
      <c r="AE49" s="49"/>
      <c r="AF49" s="49"/>
    </row>
    <row r="50" spans="1:33" x14ac:dyDescent="0.3">
      <c r="X50" s="35"/>
      <c r="Y50" s="35"/>
      <c r="Z50" s="35"/>
      <c r="AA50" s="35"/>
      <c r="AB50" s="35"/>
      <c r="AC50" s="35"/>
      <c r="AD50" s="35"/>
      <c r="AE50" s="35"/>
      <c r="AF50" s="35"/>
    </row>
    <row r="51" spans="1:33" x14ac:dyDescent="0.3">
      <c r="A51" s="1" t="s">
        <v>66</v>
      </c>
      <c r="B51" s="1" t="s">
        <v>3</v>
      </c>
      <c r="C51" s="57" t="s">
        <v>4</v>
      </c>
      <c r="D51" s="58" t="s">
        <v>5</v>
      </c>
      <c r="E51" s="58" t="s">
        <v>6</v>
      </c>
      <c r="F51" s="58" t="s">
        <v>7</v>
      </c>
      <c r="G51" s="58" t="s">
        <v>8</v>
      </c>
      <c r="H51" s="58" t="s">
        <v>9</v>
      </c>
      <c r="I51" s="58" t="s">
        <v>10</v>
      </c>
      <c r="J51" s="58" t="s">
        <v>11</v>
      </c>
      <c r="K51" s="59" t="s">
        <v>82</v>
      </c>
      <c r="L51" s="60" t="s">
        <v>83</v>
      </c>
      <c r="N51" s="19"/>
      <c r="O51" s="19"/>
      <c r="P51" s="19"/>
      <c r="Q51" s="19"/>
      <c r="R51" s="19"/>
      <c r="S51" s="19"/>
      <c r="T51" s="19"/>
      <c r="U51" s="19"/>
      <c r="X51" s="35"/>
      <c r="Y51" s="50"/>
      <c r="Z51" s="50"/>
      <c r="AA51" s="50"/>
      <c r="AB51" s="50"/>
      <c r="AC51" s="50"/>
      <c r="AD51" s="50"/>
      <c r="AE51" s="50"/>
      <c r="AF51" s="50"/>
      <c r="AG51" s="19"/>
    </row>
    <row r="52" spans="1:33" x14ac:dyDescent="0.3">
      <c r="A52" s="5" t="s">
        <v>65</v>
      </c>
      <c r="B52" t="s">
        <v>13</v>
      </c>
      <c r="C52" s="61">
        <v>215</v>
      </c>
      <c r="D52" s="35">
        <v>165</v>
      </c>
      <c r="E52" s="35">
        <v>191</v>
      </c>
      <c r="F52" s="35">
        <v>100</v>
      </c>
      <c r="G52" s="35">
        <v>387</v>
      </c>
      <c r="H52" s="35">
        <v>43</v>
      </c>
      <c r="I52" s="35">
        <v>652</v>
      </c>
      <c r="J52" s="35" t="s">
        <v>67</v>
      </c>
      <c r="K52" s="35">
        <f>SUM(C52:I52)</f>
        <v>1753</v>
      </c>
      <c r="L52" s="62" t="s">
        <v>67</v>
      </c>
      <c r="W52" s="19"/>
      <c r="X52" s="35"/>
      <c r="Y52" s="49"/>
      <c r="Z52" s="49"/>
      <c r="AA52" s="49"/>
      <c r="AB52" s="49"/>
      <c r="AC52" s="49"/>
      <c r="AD52" s="49"/>
      <c r="AE52" s="49"/>
      <c r="AF52" s="49"/>
    </row>
    <row r="53" spans="1:33" x14ac:dyDescent="0.3">
      <c r="A53" s="5" t="s">
        <v>64</v>
      </c>
      <c r="B53" t="s">
        <v>13</v>
      </c>
      <c r="C53" s="63">
        <f t="shared" ref="C53:J53" si="2">SUM(C3:C49)</f>
        <v>114.93694245721213</v>
      </c>
      <c r="D53" s="33">
        <f t="shared" si="2"/>
        <v>165</v>
      </c>
      <c r="E53" s="33">
        <f t="shared" si="2"/>
        <v>174.93548387096774</v>
      </c>
      <c r="F53" s="33">
        <f t="shared" si="2"/>
        <v>100</v>
      </c>
      <c r="G53" s="33">
        <f t="shared" si="2"/>
        <v>388</v>
      </c>
      <c r="H53" s="33">
        <f t="shared" si="2"/>
        <v>43.400000000000006</v>
      </c>
      <c r="I53" s="34">
        <f t="shared" si="2"/>
        <v>405</v>
      </c>
      <c r="J53" s="42">
        <f t="shared" si="2"/>
        <v>740</v>
      </c>
      <c r="K53" s="64">
        <f>SUM(C53:I53)</f>
        <v>1391.2724263281798</v>
      </c>
      <c r="L53" s="65">
        <f>SUM(C53:J53)</f>
        <v>2131.2724263281798</v>
      </c>
      <c r="X53" s="35"/>
      <c r="Y53" s="35"/>
      <c r="Z53" s="35"/>
      <c r="AA53" s="35"/>
      <c r="AB53" s="35"/>
      <c r="AC53" s="35"/>
      <c r="AD53" s="35"/>
      <c r="AE53" s="35"/>
      <c r="AF53" s="35"/>
    </row>
    <row r="54" spans="1:33" x14ac:dyDescent="0.3">
      <c r="A54" s="5" t="s">
        <v>68</v>
      </c>
      <c r="B54" t="s">
        <v>13</v>
      </c>
      <c r="C54" s="66">
        <f t="shared" ref="C54:J54" si="3">SUM(N3:N49)</f>
        <v>114.93694245721213</v>
      </c>
      <c r="D54" s="67">
        <f t="shared" si="3"/>
        <v>152.94749234724262</v>
      </c>
      <c r="E54" s="67">
        <f t="shared" si="3"/>
        <v>147.45357741877726</v>
      </c>
      <c r="F54" s="67">
        <f t="shared" si="3"/>
        <v>84.822047445101674</v>
      </c>
      <c r="G54" s="67">
        <f t="shared" si="3"/>
        <v>228.52899207283329</v>
      </c>
      <c r="H54" s="67">
        <f t="shared" si="3"/>
        <v>20.97089670713417</v>
      </c>
      <c r="I54" s="67">
        <f t="shared" si="3"/>
        <v>71.680248820236812</v>
      </c>
      <c r="J54" s="67">
        <f t="shared" si="3"/>
        <v>275.32322479450659</v>
      </c>
      <c r="K54" s="68">
        <f>SUM(C54:I54)</f>
        <v>821.34019726853796</v>
      </c>
      <c r="L54" s="69">
        <f>SUM(C54:J54)</f>
        <v>1096.6634220630444</v>
      </c>
    </row>
    <row r="55" spans="1:33" x14ac:dyDescent="0.3">
      <c r="K55" s="19"/>
      <c r="R55" s="19"/>
    </row>
    <row r="61" spans="1:33" x14ac:dyDescent="0.3">
      <c r="P61" s="29"/>
      <c r="Q61" s="19"/>
    </row>
  </sheetData>
  <mergeCells count="3">
    <mergeCell ref="C1:J1"/>
    <mergeCell ref="N1:U1"/>
    <mergeCell ref="Y1:AF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5AAC-98B0-4CAA-926A-D11042C4FDBB}">
  <dimension ref="A1:AG61"/>
  <sheetViews>
    <sheetView workbookViewId="0">
      <selection activeCell="G54" sqref="G54"/>
    </sheetView>
  </sheetViews>
  <sheetFormatPr defaultColWidth="9.109375" defaultRowHeight="14.4" outlineLevelRow="1" x14ac:dyDescent="0.3"/>
  <cols>
    <col min="1" max="1" width="24.109375" bestFit="1" customWidth="1"/>
    <col min="3" max="3" width="27" customWidth="1"/>
    <col min="4" max="4" width="16.5546875" customWidth="1"/>
    <col min="7" max="7" width="22.33203125" customWidth="1"/>
    <col min="8" max="8" width="16.33203125" customWidth="1"/>
    <col min="9" max="9" width="25.5546875" customWidth="1"/>
    <col min="12" max="12" width="31.88671875" customWidth="1"/>
    <col min="14" max="14" width="13.88671875" customWidth="1"/>
    <col min="15" max="15" width="16.44140625" bestFit="1" customWidth="1"/>
    <col min="18" max="18" width="11.44140625" bestFit="1" customWidth="1"/>
    <col min="20" max="20" width="12.5546875" customWidth="1"/>
  </cols>
  <sheetData>
    <row r="1" spans="1:33" ht="24" thickBot="1" x14ac:dyDescent="0.5">
      <c r="A1" t="s">
        <v>0</v>
      </c>
      <c r="C1" s="71" t="s">
        <v>1</v>
      </c>
      <c r="D1" s="71"/>
      <c r="E1" s="71"/>
      <c r="F1" s="71"/>
      <c r="G1" s="71"/>
      <c r="H1" s="71"/>
      <c r="I1" s="71"/>
      <c r="J1" s="71"/>
      <c r="L1" s="13"/>
      <c r="N1" s="71" t="s">
        <v>60</v>
      </c>
      <c r="O1" s="71"/>
      <c r="P1" s="71"/>
      <c r="Q1" s="71"/>
      <c r="R1" s="71"/>
      <c r="S1" s="71"/>
      <c r="T1" s="71"/>
      <c r="U1" s="71"/>
      <c r="W1" s="45"/>
      <c r="X1" s="51"/>
      <c r="Y1" s="72"/>
      <c r="Z1" s="72"/>
      <c r="AA1" s="72"/>
      <c r="AB1" s="72"/>
      <c r="AC1" s="72"/>
      <c r="AD1" s="72"/>
      <c r="AE1" s="72"/>
      <c r="AF1" s="72"/>
      <c r="AG1" s="51"/>
    </row>
    <row r="2" spans="1:33" x14ac:dyDescent="0.3">
      <c r="A2" s="1" t="s">
        <v>2</v>
      </c>
      <c r="B2" s="1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  <c r="L2" s="14" t="s">
        <v>63</v>
      </c>
      <c r="N2" s="2" t="str">
        <f t="shared" ref="N2:U17" si="0">C2</f>
        <v>Industriel overskudsvarme</v>
      </c>
      <c r="O2" s="3" t="str">
        <f t="shared" si="0"/>
        <v>Luft-vand</v>
      </c>
      <c r="P2" s="3" t="str">
        <f t="shared" si="0"/>
        <v>Spildevand</v>
      </c>
      <c r="Q2" s="3" t="str">
        <f t="shared" si="0"/>
        <v>ATES</v>
      </c>
      <c r="R2" s="3" t="str">
        <f t="shared" si="0"/>
        <v>Havvand KV</v>
      </c>
      <c r="S2" s="3" t="str">
        <f t="shared" si="0"/>
        <v>Drikkevand</v>
      </c>
      <c r="T2" s="3" t="str">
        <f t="shared" si="0"/>
        <v>Havvand Stand alone</v>
      </c>
      <c r="U2" s="4" t="str">
        <f t="shared" si="0"/>
        <v>Geotermi</v>
      </c>
      <c r="W2" s="43"/>
      <c r="X2" s="51"/>
      <c r="Y2" s="52"/>
      <c r="Z2" s="52"/>
      <c r="AA2" s="52"/>
      <c r="AB2" s="52"/>
      <c r="AC2" s="52"/>
      <c r="AD2" s="52"/>
      <c r="AE2" s="52"/>
      <c r="AF2" s="52"/>
      <c r="AG2" s="51"/>
    </row>
    <row r="3" spans="1:33" outlineLevel="1" x14ac:dyDescent="0.3">
      <c r="A3" s="5" t="s">
        <v>12</v>
      </c>
      <c r="B3" t="s">
        <v>13</v>
      </c>
      <c r="C3" s="6">
        <v>6.4959094849707704</v>
      </c>
      <c r="D3">
        <v>15</v>
      </c>
      <c r="E3" s="7"/>
      <c r="H3" s="8">
        <v>5</v>
      </c>
      <c r="J3" s="9">
        <v>25</v>
      </c>
      <c r="L3" s="15">
        <v>36.702419935219254</v>
      </c>
      <c r="N3" s="16">
        <f t="shared" si="0"/>
        <v>6.4959094849707704</v>
      </c>
      <c r="O3" s="17">
        <f>IF($L3-SUM($N3:N3)&gt;0,MIN(IF(D3="",0,D3),$L3-SUM($N3:N3)),0)</f>
        <v>15</v>
      </c>
      <c r="P3" s="17">
        <f>IF($L3-SUM($N3:O3)&gt;0,MIN(IF(E3="",0,E3),$L3-SUM($N3:O3)),0)</f>
        <v>0</v>
      </c>
      <c r="Q3" s="17">
        <f>IF($L3-SUM($N3:P3)&gt;0,MIN(IF(F3="",0,F3),$L3-SUM($N3:P3)),0)</f>
        <v>0</v>
      </c>
      <c r="R3" s="17">
        <f>IF($L3-SUM($N3:Q3)&gt;0,MIN(IF(G3="",0,G3),$L3-SUM($N3:Q3)),0)</f>
        <v>0</v>
      </c>
      <c r="S3" s="17">
        <f>IF($L3-SUM($N3:R3)&gt;0,MIN(IF(H3="",0,H3),$L3-SUM($N3:R3)),0)</f>
        <v>5</v>
      </c>
      <c r="T3" s="17">
        <f>IF($L3-SUM($N3:S3)&gt;0,MIN(IF(I3="",0,I3),$L3-SUM($N3:S3)),0)</f>
        <v>0</v>
      </c>
      <c r="U3" s="18">
        <f>IF($L3-SUM($N3:T3)&gt;0,MIN(IF(J3="",0,J3),$L3-SUM($N3:T3)),0)</f>
        <v>10.206510450248484</v>
      </c>
      <c r="W3" s="54"/>
      <c r="X3" s="51"/>
      <c r="Y3" s="53"/>
      <c r="Z3" s="53"/>
      <c r="AA3" s="53"/>
      <c r="AB3" s="53"/>
      <c r="AC3" s="53"/>
      <c r="AD3" s="53"/>
      <c r="AE3" s="53"/>
      <c r="AF3" s="53"/>
      <c r="AG3" s="51"/>
    </row>
    <row r="4" spans="1:33" outlineLevel="1" x14ac:dyDescent="0.3">
      <c r="A4" s="5" t="s">
        <v>14</v>
      </c>
      <c r="B4" t="s">
        <v>13</v>
      </c>
      <c r="C4" s="6">
        <v>0</v>
      </c>
      <c r="D4">
        <v>5</v>
      </c>
      <c r="E4" s="7"/>
      <c r="H4" s="8"/>
      <c r="J4" s="9">
        <v>10</v>
      </c>
      <c r="L4" s="21">
        <v>14.10976148398121</v>
      </c>
      <c r="N4" s="16">
        <f>C4</f>
        <v>0</v>
      </c>
      <c r="O4" s="17">
        <f>IF($L4-SUM($N4:N4)&gt;0,MIN(IF(D4="",0,D4),$L4-SUM($N4:N4)),0)</f>
        <v>5</v>
      </c>
      <c r="P4" s="17">
        <f>IF($L4-SUM($N4:O4)&gt;0,MIN(IF(E4="",0,E4),$L4-SUM($N4:O4)),0)</f>
        <v>0</v>
      </c>
      <c r="Q4" s="17">
        <f>IF($L4-SUM($N4:P4)&gt;0,MIN(IF(F4="",0,F4),$L4-SUM($N4:P4)),0)</f>
        <v>0</v>
      </c>
      <c r="R4" s="17">
        <f>IF($L4-SUM($N4:Q4)&gt;0,MIN(IF(G4="",0,G4),$L4-SUM($N4:Q4)),0)</f>
        <v>0</v>
      </c>
      <c r="S4" s="17">
        <f>IF($L4-SUM($N4:R4)&gt;0,MIN(IF(H4="",0,H4),$L4-SUM($N4:R4)),0)</f>
        <v>0</v>
      </c>
      <c r="T4" s="17">
        <f>IF($L4-SUM($N4:S4)&gt;0,MIN(IF(I4="",0,I4),$L4-SUM($N4:S4)),0)</f>
        <v>0</v>
      </c>
      <c r="U4" s="18">
        <f>IF($L4-SUM($N4:T4)&gt;0,MIN(IF(J4="",0,J4),$L4-SUM($N4:T4)),0)</f>
        <v>9.1097614839812096</v>
      </c>
      <c r="W4" s="54"/>
      <c r="X4" s="51"/>
      <c r="Y4" s="53"/>
      <c r="Z4" s="53"/>
      <c r="AA4" s="53"/>
      <c r="AB4" s="53"/>
      <c r="AC4" s="53"/>
      <c r="AD4" s="53"/>
      <c r="AE4" s="53"/>
      <c r="AF4" s="53"/>
      <c r="AG4" s="51"/>
    </row>
    <row r="5" spans="1:33" outlineLevel="1" x14ac:dyDescent="0.3">
      <c r="A5" s="5" t="s">
        <v>15</v>
      </c>
      <c r="B5" t="s">
        <v>13</v>
      </c>
      <c r="C5" s="6">
        <v>7.1527544650396147</v>
      </c>
      <c r="D5">
        <v>5</v>
      </c>
      <c r="E5" s="7"/>
      <c r="H5" s="8"/>
      <c r="J5" s="9">
        <v>15</v>
      </c>
      <c r="L5" s="21">
        <v>20.108422893889639</v>
      </c>
      <c r="N5" s="16">
        <f t="shared" si="0"/>
        <v>7.1527544650396147</v>
      </c>
      <c r="O5" s="17">
        <f>IF($L5-SUM($N5:N5)&gt;0,MIN(IF(D5="",0,D5),$L5-SUM($N5:N5)),0)</f>
        <v>5</v>
      </c>
      <c r="P5" s="17">
        <f>IF($L5-SUM($N5:O5)&gt;0,MIN(IF(E5="",0,E5),$L5-SUM($N5:O5)),0)</f>
        <v>0</v>
      </c>
      <c r="Q5" s="17">
        <f>IF($L5-SUM($N5:P5)&gt;0,MIN(IF(F5="",0,F5),$L5-SUM($N5:P5)),0)</f>
        <v>0</v>
      </c>
      <c r="R5" s="17">
        <f>IF($L5-SUM($N5:Q5)&gt;0,MIN(IF(G5="",0,G5),$L5-SUM($N5:Q5)),0)</f>
        <v>0</v>
      </c>
      <c r="S5" s="17">
        <f>IF($L5-SUM($N5:R5)&gt;0,MIN(IF(H5="",0,H5),$L5-SUM($N5:R5)),0)</f>
        <v>0</v>
      </c>
      <c r="T5" s="17">
        <f>IF($L5-SUM($N5:S5)&gt;0,MIN(IF(I5="",0,I5),$L5-SUM($N5:S5)),0)</f>
        <v>0</v>
      </c>
      <c r="U5" s="18">
        <f>IF($L5-SUM($N5:T5)&gt;0,MIN(IF(J5="",0,J5),$L5-SUM($N5:T5)),0)</f>
        <v>7.955668428850025</v>
      </c>
      <c r="W5" s="19"/>
      <c r="X5" s="35"/>
      <c r="Y5" s="49"/>
      <c r="Z5" s="49"/>
      <c r="AA5" s="49"/>
      <c r="AB5" s="49"/>
      <c r="AC5" s="49"/>
      <c r="AD5" s="49"/>
      <c r="AE5" s="49"/>
      <c r="AF5" s="49"/>
      <c r="AG5" s="35"/>
    </row>
    <row r="6" spans="1:33" outlineLevel="1" x14ac:dyDescent="0.3">
      <c r="A6" s="5" t="s">
        <v>16</v>
      </c>
      <c r="B6" t="s">
        <v>13</v>
      </c>
      <c r="C6" s="6">
        <v>3.4857907898944478</v>
      </c>
      <c r="D6">
        <v>5</v>
      </c>
      <c r="E6" s="7"/>
      <c r="F6">
        <v>5</v>
      </c>
      <c r="H6" s="8"/>
      <c r="J6" s="9"/>
      <c r="L6" s="21">
        <v>11.924952144424999</v>
      </c>
      <c r="N6" s="16">
        <f t="shared" si="0"/>
        <v>3.4857907898944478</v>
      </c>
      <c r="O6" s="17">
        <f>IF($L6-SUM($N6:N6)&gt;0,MIN(IF(D6="",0,D6),$L6-SUM($N6:N6)),0)</f>
        <v>5</v>
      </c>
      <c r="P6" s="17">
        <f>IF($L6-SUM($N6:O6)&gt;0,MIN(IF(E6="",0,E6),$L6-SUM($N6:O6)),0)</f>
        <v>0</v>
      </c>
      <c r="Q6" s="17">
        <f>IF($L6-SUM($N6:P6)&gt;0,MIN(IF(F6="",0,F6),$L6-SUM($N6:P6)),0)</f>
        <v>3.4391613545305511</v>
      </c>
      <c r="R6" s="17">
        <f>IF($L6-SUM($N6:Q6)&gt;0,MIN(IF(G6="",0,G6),$L6-SUM($N6:Q6)),0)</f>
        <v>0</v>
      </c>
      <c r="S6" s="17">
        <f>IF($L6-SUM($N6:R6)&gt;0,MIN(IF(H6="",0,H6),$L6-SUM($N6:R6)),0)</f>
        <v>0</v>
      </c>
      <c r="T6" s="17">
        <f>IF($L6-SUM($N6:S6)&gt;0,MIN(IF(I6="",0,I6),$L6-SUM($N6:S6)),0)</f>
        <v>0</v>
      </c>
      <c r="U6" s="18">
        <f>IF($L6-SUM($N6:T6)&gt;0,MIN(IF(J6="",0,J6),$L6-SUM($N6:T6)),0)</f>
        <v>0</v>
      </c>
      <c r="W6" s="19"/>
      <c r="X6" s="35"/>
      <c r="Y6" s="49"/>
      <c r="Z6" s="49"/>
      <c r="AA6" s="49"/>
      <c r="AB6" s="49"/>
      <c r="AC6" s="49"/>
      <c r="AD6" s="49"/>
      <c r="AE6" s="49"/>
      <c r="AF6" s="49"/>
      <c r="AG6" s="35"/>
    </row>
    <row r="7" spans="1:33" outlineLevel="1" x14ac:dyDescent="0.3">
      <c r="A7" s="5" t="s">
        <v>17</v>
      </c>
      <c r="B7" t="s">
        <v>13</v>
      </c>
      <c r="C7" s="6">
        <v>8.5165483125349901</v>
      </c>
      <c r="D7">
        <v>5</v>
      </c>
      <c r="E7" s="7"/>
      <c r="F7">
        <v>5</v>
      </c>
      <c r="H7" s="8"/>
      <c r="J7" s="9">
        <v>10</v>
      </c>
      <c r="L7" s="21">
        <v>13.625080210752067</v>
      </c>
      <c r="N7" s="16">
        <f t="shared" si="0"/>
        <v>8.5165483125349901</v>
      </c>
      <c r="O7" s="17">
        <f>IF($L7-SUM($N7:N7)&gt;0,MIN(IF(D7="",0,D7),$L7-SUM($N7:N7)),0)</f>
        <v>5</v>
      </c>
      <c r="P7" s="17">
        <f>IF($L7-SUM($N7:O7)&gt;0,MIN(IF(E7="",0,E7),$L7-SUM($N7:O7)),0)</f>
        <v>0</v>
      </c>
      <c r="Q7" s="17">
        <f>IF($L7-SUM($N7:P7)&gt;0,MIN(IF(F7="",0,F7),$L7-SUM($N7:P7)),0)</f>
        <v>0.10853189821707687</v>
      </c>
      <c r="R7" s="17">
        <f>IF($L7-SUM($N7:Q7)&gt;0,MIN(IF(G7="",0,G7),$L7-SUM($N7:Q7)),0)</f>
        <v>0</v>
      </c>
      <c r="S7" s="17">
        <f>IF($L7-SUM($N7:R7)&gt;0,MIN(IF(H7="",0,H7),$L7-SUM($N7:R7)),0)</f>
        <v>0</v>
      </c>
      <c r="T7" s="17">
        <f>IF($L7-SUM($N7:S7)&gt;0,MIN(IF(I7="",0,I7),$L7-SUM($N7:S7)),0)</f>
        <v>0</v>
      </c>
      <c r="U7" s="18">
        <f>IF($L7-SUM($N7:T7)&gt;0,MIN(IF(J7="",0,J7),$L7-SUM($N7:T7)),0)</f>
        <v>0</v>
      </c>
      <c r="W7" s="19"/>
      <c r="X7" s="35"/>
      <c r="Y7" s="49"/>
      <c r="Z7" s="49"/>
      <c r="AA7" s="49"/>
      <c r="AB7" s="49"/>
      <c r="AC7" s="49"/>
      <c r="AD7" s="49"/>
      <c r="AE7" s="49"/>
      <c r="AF7" s="49"/>
      <c r="AG7" s="35"/>
    </row>
    <row r="8" spans="1:33" outlineLevel="1" x14ac:dyDescent="0.3">
      <c r="A8" s="5" t="s">
        <v>18</v>
      </c>
      <c r="B8" t="s">
        <v>13</v>
      </c>
      <c r="C8" s="6"/>
      <c r="D8">
        <v>0</v>
      </c>
      <c r="E8" s="7"/>
      <c r="F8">
        <v>10</v>
      </c>
      <c r="G8">
        <v>5</v>
      </c>
      <c r="H8" s="8"/>
      <c r="I8">
        <v>5</v>
      </c>
      <c r="J8" s="9"/>
      <c r="L8" s="21">
        <v>9.0671929468134937</v>
      </c>
      <c r="N8" s="16">
        <f t="shared" si="0"/>
        <v>0</v>
      </c>
      <c r="O8" s="17">
        <f>IF($L8-SUM($N8:N8)&gt;0,MIN(IF(D8="",0,D8),$L8-SUM($N8:N8)),0)</f>
        <v>0</v>
      </c>
      <c r="P8" s="17">
        <f>IF($L8-SUM($N8:O8)&gt;0,MIN(IF(E8="",0,E8),$L8-SUM($N8:O8)),0)</f>
        <v>0</v>
      </c>
      <c r="Q8" s="17">
        <f>IF($L8-SUM($N8:P8)&gt;0,MIN(IF(F8="",0,F8),$L8-SUM($N8:P8)),0)</f>
        <v>9.0671929468134937</v>
      </c>
      <c r="R8" s="17">
        <f>IF($L8-SUM($N8:Q8)&gt;0,MIN(IF(G8="",0,G8),$L8-SUM($N8:Q8)),0)</f>
        <v>0</v>
      </c>
      <c r="S8" s="17">
        <f>IF($L8-SUM($N8:R8)&gt;0,MIN(IF(H8="",0,H8),$L8-SUM($N8:R8)),0)</f>
        <v>0</v>
      </c>
      <c r="T8" s="17">
        <f>IF($L8-SUM($N8:S8)&gt;0,MIN(IF(I8="",0,I8),$L8-SUM($N8:S8)),0)</f>
        <v>0</v>
      </c>
      <c r="U8" s="18">
        <f>IF($L8-SUM($N8:T8)&gt;0,MIN(IF(J8="",0,J8),$L8-SUM($N8:T8)),0)</f>
        <v>0</v>
      </c>
      <c r="W8" s="19"/>
      <c r="X8" s="35"/>
      <c r="Y8" s="49"/>
      <c r="Z8" s="49"/>
      <c r="AA8" s="49"/>
      <c r="AB8" s="49"/>
      <c r="AC8" s="49"/>
      <c r="AD8" s="49"/>
      <c r="AE8" s="49"/>
      <c r="AF8" s="49"/>
      <c r="AG8" s="35"/>
    </row>
    <row r="9" spans="1:33" outlineLevel="1" x14ac:dyDescent="0.3">
      <c r="A9" s="5" t="s">
        <v>19</v>
      </c>
      <c r="B9" t="s">
        <v>13</v>
      </c>
      <c r="C9" s="6">
        <v>0.16960590820068389</v>
      </c>
      <c r="D9">
        <v>10</v>
      </c>
      <c r="E9" s="7"/>
      <c r="F9">
        <v>5</v>
      </c>
      <c r="H9" s="8"/>
      <c r="J9" s="9">
        <v>20</v>
      </c>
      <c r="L9" s="21">
        <v>28.265312505918871</v>
      </c>
      <c r="N9" s="16">
        <f t="shared" si="0"/>
        <v>0.16960590820068389</v>
      </c>
      <c r="O9" s="17">
        <f>IF($L9-SUM($N9:N9)&gt;0,MIN(IF(D9="",0,D9),$L9-SUM($N9:N9)),0)</f>
        <v>10</v>
      </c>
      <c r="P9" s="17">
        <f>IF($L9-SUM($N9:O9)&gt;0,MIN(IF(E9="",0,E9),$L9-SUM($N9:O9)),0)</f>
        <v>0</v>
      </c>
      <c r="Q9" s="17">
        <f>IF($L9-SUM($N9:P9)&gt;0,MIN(IF(F9="",0,F9),$L9-SUM($N9:P9)),0)</f>
        <v>5</v>
      </c>
      <c r="R9" s="17">
        <f>IF($L9-SUM($N9:Q9)&gt;0,MIN(IF(G9="",0,G9),$L9-SUM($N9:Q9)),0)</f>
        <v>0</v>
      </c>
      <c r="S9" s="17">
        <f>IF($L9-SUM($N9:R9)&gt;0,MIN(IF(H9="",0,H9),$L9-SUM($N9:R9)),0)</f>
        <v>0</v>
      </c>
      <c r="T9" s="17">
        <f>IF($L9-SUM($N9:S9)&gt;0,MIN(IF(I9="",0,I9),$L9-SUM($N9:S9)),0)</f>
        <v>0</v>
      </c>
      <c r="U9" s="18">
        <f>IF($L9-SUM($N9:T9)&gt;0,MIN(IF(J9="",0,J9),$L9-SUM($N9:T9)),0)</f>
        <v>13.095706597718188</v>
      </c>
      <c r="W9" s="19"/>
      <c r="X9" s="35"/>
      <c r="Y9" s="49"/>
      <c r="Z9" s="49"/>
      <c r="AA9" s="49"/>
      <c r="AB9" s="49"/>
      <c r="AC9" s="49"/>
      <c r="AD9" s="49"/>
      <c r="AE9" s="49"/>
      <c r="AF9" s="49"/>
      <c r="AG9" s="35"/>
    </row>
    <row r="10" spans="1:33" outlineLevel="1" x14ac:dyDescent="0.3">
      <c r="A10" s="5" t="s">
        <v>20</v>
      </c>
      <c r="B10" t="s">
        <v>13</v>
      </c>
      <c r="C10" s="6">
        <v>1.2210420348309001</v>
      </c>
      <c r="D10">
        <v>15</v>
      </c>
      <c r="E10" s="7">
        <v>8.258064516129032</v>
      </c>
      <c r="H10" s="8"/>
      <c r="J10" s="9">
        <v>30</v>
      </c>
      <c r="L10" s="21">
        <v>39.259509856697179</v>
      </c>
      <c r="N10" s="16">
        <f t="shared" si="0"/>
        <v>1.2210420348309001</v>
      </c>
      <c r="O10" s="17">
        <f>IF($L10-SUM($N10:N10)&gt;0,MIN(IF(D10="",0,D10),$L10-SUM($N10:N10)),0)</f>
        <v>15</v>
      </c>
      <c r="P10" s="17">
        <f>IF($L10-SUM($N10:O10)&gt;0,MIN(IF(E10="",0,E10),$L10-SUM($N10:O10)),0)</f>
        <v>8.258064516129032</v>
      </c>
      <c r="Q10" s="17">
        <f>IF($L10-SUM($N10:P10)&gt;0,MIN(IF(F10="",0,F10),$L10-SUM($N10:P10)),0)</f>
        <v>0</v>
      </c>
      <c r="R10" s="17">
        <f>IF($L10-SUM($N10:Q10)&gt;0,MIN(IF(G10="",0,G10),$L10-SUM($N10:Q10)),0)</f>
        <v>0</v>
      </c>
      <c r="S10" s="17">
        <f>IF($L10-SUM($N10:R10)&gt;0,MIN(IF(H10="",0,H10),$L10-SUM($N10:R10)),0)</f>
        <v>0</v>
      </c>
      <c r="T10" s="17">
        <f>IF($L10-SUM($N10:S10)&gt;0,MIN(IF(I10="",0,I10),$L10-SUM($N10:S10)),0)</f>
        <v>0</v>
      </c>
      <c r="U10" s="18">
        <f>IF($L10-SUM($N10:T10)&gt;0,MIN(IF(J10="",0,J10),$L10-SUM($N10:T10)),0)</f>
        <v>14.780403305737245</v>
      </c>
      <c r="W10" s="19"/>
      <c r="X10" s="35"/>
      <c r="Y10" s="49"/>
      <c r="Z10" s="49"/>
      <c r="AA10" s="49"/>
      <c r="AB10" s="49"/>
      <c r="AC10" s="49"/>
      <c r="AD10" s="49"/>
      <c r="AE10" s="49"/>
      <c r="AF10" s="49"/>
      <c r="AG10" s="35"/>
    </row>
    <row r="11" spans="1:33" outlineLevel="1" x14ac:dyDescent="0.3">
      <c r="A11" s="5" t="s">
        <v>21</v>
      </c>
      <c r="B11" t="s">
        <v>13</v>
      </c>
      <c r="C11" s="6">
        <v>11.768239551705101</v>
      </c>
      <c r="D11">
        <v>5</v>
      </c>
      <c r="E11" s="7">
        <v>5.9354838709677411</v>
      </c>
      <c r="G11">
        <v>8</v>
      </c>
      <c r="H11" s="8"/>
      <c r="I11">
        <v>15</v>
      </c>
      <c r="J11" s="9">
        <v>10</v>
      </c>
      <c r="L11" s="21">
        <v>15.446596642714635</v>
      </c>
      <c r="N11" s="16">
        <f t="shared" si="0"/>
        <v>11.768239551705101</v>
      </c>
      <c r="O11" s="17">
        <f>IF($L11-SUM($N11:N11)&gt;0,MIN(IF(D11="",0,D11),$L11-SUM($N11:N11)),0)</f>
        <v>3.6783570910095342</v>
      </c>
      <c r="P11" s="17">
        <f>IF($L11-SUM($N11:O11)&gt;0,MIN(IF(E11="",0,E11),$L11-SUM($N11:O11)),0)</f>
        <v>0</v>
      </c>
      <c r="Q11" s="17">
        <f>IF($L11-SUM($N11:P11)&gt;0,MIN(IF(F11="",0,F11),$L11-SUM($N11:P11)),0)</f>
        <v>0</v>
      </c>
      <c r="R11" s="17">
        <f>IF($L11-SUM($N11:Q11)&gt;0,MIN(IF(G11="",0,G11),$L11-SUM($N11:Q11)),0)</f>
        <v>0</v>
      </c>
      <c r="S11" s="17">
        <f>IF($L11-SUM($N11:R11)&gt;0,MIN(IF(H11="",0,H11),$L11-SUM($N11:R11)),0)</f>
        <v>0</v>
      </c>
      <c r="T11" s="17">
        <f>IF($L11-SUM($N11:S11)&gt;0,MIN(IF(I11="",0,I11),$L11-SUM($N11:S11)),0)</f>
        <v>0</v>
      </c>
      <c r="U11" s="18">
        <f>IF($L11-SUM($N11:T11)&gt;0,MIN(IF(J11="",0,J11),$L11-SUM($N11:T11)),0)</f>
        <v>0</v>
      </c>
      <c r="W11" s="19"/>
      <c r="X11" s="35"/>
      <c r="Y11" s="49"/>
      <c r="Z11" s="49"/>
      <c r="AA11" s="49"/>
      <c r="AB11" s="49"/>
      <c r="AC11" s="49"/>
      <c r="AD11" s="49"/>
      <c r="AE11" s="49"/>
      <c r="AF11" s="49"/>
      <c r="AG11" s="35"/>
    </row>
    <row r="12" spans="1:33" outlineLevel="1" x14ac:dyDescent="0.3">
      <c r="A12" s="5" t="s">
        <v>22</v>
      </c>
      <c r="B12" t="s">
        <v>13</v>
      </c>
      <c r="C12" s="6">
        <v>9.6656927248121765</v>
      </c>
      <c r="D12">
        <v>15</v>
      </c>
      <c r="E12" s="7"/>
      <c r="F12">
        <v>10</v>
      </c>
      <c r="H12" s="8"/>
      <c r="J12" s="9">
        <v>25</v>
      </c>
      <c r="L12" s="21">
        <v>38.119625940404312</v>
      </c>
      <c r="N12" s="16">
        <f t="shared" si="0"/>
        <v>9.6656927248121765</v>
      </c>
      <c r="O12" s="17">
        <f>IF($L12-SUM($N12:N12)&gt;0,MIN(IF(D12="",0,D12),$L12-SUM($N12:N12)),0)</f>
        <v>15</v>
      </c>
      <c r="P12" s="17">
        <f>IF($L12-SUM($N12:O12)&gt;0,MIN(IF(E12="",0,E12),$L12-SUM($N12:O12)),0)</f>
        <v>0</v>
      </c>
      <c r="Q12" s="17">
        <f>IF($L12-SUM($N12:P12)&gt;0,MIN(IF(F12="",0,F12),$L12-SUM($N12:P12)),0)</f>
        <v>10</v>
      </c>
      <c r="R12" s="17">
        <f>IF($L12-SUM($N12:Q12)&gt;0,MIN(IF(G12="",0,G12),$L12-SUM($N12:Q12)),0)</f>
        <v>0</v>
      </c>
      <c r="S12" s="17">
        <f>IF($L12-SUM($N12:R12)&gt;0,MIN(IF(H12="",0,H12),$L12-SUM($N12:R12)),0)</f>
        <v>0</v>
      </c>
      <c r="T12" s="17">
        <f>IF($L12-SUM($N12:S12)&gt;0,MIN(IF(I12="",0,I12),$L12-SUM($N12:S12)),0)</f>
        <v>0</v>
      </c>
      <c r="U12" s="18">
        <f>IF($L12-SUM($N12:T12)&gt;0,MIN(IF(J12="",0,J12),$L12-SUM($N12:T12)),0)</f>
        <v>3.4539332155921372</v>
      </c>
      <c r="W12" s="19"/>
      <c r="X12" s="35"/>
      <c r="Y12" s="49"/>
      <c r="Z12" s="49"/>
      <c r="AA12" s="49"/>
      <c r="AB12" s="49"/>
      <c r="AC12" s="49"/>
      <c r="AD12" s="49"/>
      <c r="AE12" s="49"/>
      <c r="AF12" s="49"/>
      <c r="AG12" s="35"/>
    </row>
    <row r="13" spans="1:33" outlineLevel="1" x14ac:dyDescent="0.3">
      <c r="A13" s="5" t="s">
        <v>23</v>
      </c>
      <c r="B13" t="s">
        <v>13</v>
      </c>
      <c r="C13" s="6"/>
      <c r="E13" s="7"/>
      <c r="H13" s="8"/>
      <c r="J13" s="9"/>
      <c r="L13" s="21">
        <v>0</v>
      </c>
      <c r="N13" s="16">
        <f t="shared" si="0"/>
        <v>0</v>
      </c>
      <c r="O13" s="17">
        <f>IF($L13-SUM($N13:N13)&gt;0,MIN(IF(D13="",0,D13),$L13-SUM($N13:N13)),0)</f>
        <v>0</v>
      </c>
      <c r="P13" s="17">
        <f>IF($L13-SUM($N13:O13)&gt;0,MIN(IF(E13="",0,E13),$L13-SUM($N13:O13)),0)</f>
        <v>0</v>
      </c>
      <c r="Q13" s="17">
        <f>IF($L13-SUM($N13:P13)&gt;0,MIN(IF(F13="",0,F13),$L13-SUM($N13:P13)),0)</f>
        <v>0</v>
      </c>
      <c r="R13" s="17">
        <f>IF($L13-SUM($N13:Q13)&gt;0,MIN(IF(G13="",0,G13),$L13-SUM($N13:Q13)),0)</f>
        <v>0</v>
      </c>
      <c r="S13" s="17">
        <f>IF($L13-SUM($N13:R13)&gt;0,MIN(IF(H13="",0,H13),$L13-SUM($N13:R13)),0)</f>
        <v>0</v>
      </c>
      <c r="T13" s="17">
        <f>IF($L13-SUM($N13:S13)&gt;0,MIN(IF(I13="",0,I13),$L13-SUM($N13:S13)),0)</f>
        <v>0</v>
      </c>
      <c r="U13" s="18">
        <f>IF($L13-SUM($N13:T13)&gt;0,MIN(IF(J13="",0,J13),$L13-SUM($N13:T13)),0)</f>
        <v>0</v>
      </c>
      <c r="W13" s="19"/>
      <c r="X13" s="35"/>
      <c r="Y13" s="49"/>
      <c r="Z13" s="49"/>
      <c r="AA13" s="49"/>
      <c r="AB13" s="49"/>
      <c r="AC13" s="49"/>
      <c r="AD13" s="49"/>
      <c r="AE13" s="49"/>
      <c r="AF13" s="49"/>
      <c r="AG13" s="35"/>
    </row>
    <row r="14" spans="1:33" outlineLevel="1" x14ac:dyDescent="0.3">
      <c r="A14" s="5" t="s">
        <v>24</v>
      </c>
      <c r="B14" t="s">
        <v>13</v>
      </c>
      <c r="C14" s="6">
        <v>0.88083373054886038</v>
      </c>
      <c r="D14">
        <v>15</v>
      </c>
      <c r="E14" s="7"/>
      <c r="F14">
        <v>5</v>
      </c>
      <c r="H14" s="8"/>
      <c r="J14" s="9">
        <v>25</v>
      </c>
      <c r="L14" s="21">
        <v>37.881678024025433</v>
      </c>
      <c r="N14" s="16">
        <f t="shared" si="0"/>
        <v>0.88083373054886038</v>
      </c>
      <c r="O14" s="17">
        <f>IF($L14-SUM($N14:N14)&gt;0,MIN(IF(D14="",0,D14),$L14-SUM($N14:N14)),0)</f>
        <v>15</v>
      </c>
      <c r="P14" s="17">
        <f>IF($L14-SUM($N14:O14)&gt;0,MIN(IF(E14="",0,E14),$L14-SUM($N14:O14)),0)</f>
        <v>0</v>
      </c>
      <c r="Q14" s="17">
        <f>IF($L14-SUM($N14:P14)&gt;0,MIN(IF(F14="",0,F14),$L14-SUM($N14:P14)),0)</f>
        <v>5</v>
      </c>
      <c r="R14" s="17">
        <f>IF($L14-SUM($N14:Q14)&gt;0,MIN(IF(G14="",0,G14),$L14-SUM($N14:Q14)),0)</f>
        <v>0</v>
      </c>
      <c r="S14" s="17">
        <f>IF($L14-SUM($N14:R14)&gt;0,MIN(IF(H14="",0,H14),$L14-SUM($N14:R14)),0)</f>
        <v>0</v>
      </c>
      <c r="T14" s="17">
        <f>IF($L14-SUM($N14:S14)&gt;0,MIN(IF(I14="",0,I14),$L14-SUM($N14:S14)),0)</f>
        <v>0</v>
      </c>
      <c r="U14" s="18">
        <f>IF($L14-SUM($N14:T14)&gt;0,MIN(IF(J14="",0,J14),$L14-SUM($N14:T14)),0)</f>
        <v>17.000844293476575</v>
      </c>
      <c r="W14" s="19"/>
      <c r="X14" s="35"/>
      <c r="Y14" s="49"/>
      <c r="Z14" s="49"/>
      <c r="AA14" s="49"/>
      <c r="AB14" s="49"/>
      <c r="AC14" s="49"/>
      <c r="AD14" s="49"/>
      <c r="AE14" s="49"/>
      <c r="AF14" s="49"/>
      <c r="AG14" s="35"/>
    </row>
    <row r="15" spans="1:33" outlineLevel="1" x14ac:dyDescent="0.3">
      <c r="A15" s="5" t="s">
        <v>25</v>
      </c>
      <c r="B15" t="s">
        <v>13</v>
      </c>
      <c r="C15" s="6"/>
      <c r="D15">
        <v>5</v>
      </c>
      <c r="E15" s="7">
        <v>15</v>
      </c>
      <c r="F15">
        <v>10</v>
      </c>
      <c r="G15">
        <v>10</v>
      </c>
      <c r="H15" s="8"/>
      <c r="I15">
        <v>10</v>
      </c>
      <c r="J15" s="9"/>
      <c r="L15" s="21">
        <v>10.154996971049997</v>
      </c>
      <c r="N15" s="16">
        <f t="shared" si="0"/>
        <v>0</v>
      </c>
      <c r="O15" s="17">
        <f>IF($L15-SUM($N15:N15)&gt;0,MIN(IF(D15="",0,D15),$L15-SUM($N15:N15)),0)</f>
        <v>5</v>
      </c>
      <c r="P15" s="17">
        <f>IF($L15-SUM($N15:O15)&gt;0,MIN(IF(E15="",0,E15),$L15-SUM($N15:O15)),0)</f>
        <v>5.1549969710499965</v>
      </c>
      <c r="Q15" s="17">
        <f>IF($L15-SUM($N15:P15)&gt;0,MIN(IF(F15="",0,F15),$L15-SUM($N15:P15)),0)</f>
        <v>0</v>
      </c>
      <c r="R15" s="17">
        <f>IF($L15-SUM($N15:Q15)&gt;0,MIN(IF(G15="",0,G15),$L15-SUM($N15:Q15)),0)</f>
        <v>0</v>
      </c>
      <c r="S15" s="17">
        <f>IF($L15-SUM($N15:R15)&gt;0,MIN(IF(H15="",0,H15),$L15-SUM($N15:R15)),0)</f>
        <v>0</v>
      </c>
      <c r="T15" s="17">
        <f>IF($L15-SUM($N15:S15)&gt;0,MIN(IF(I15="",0,I15),$L15-SUM($N15:S15)),0)</f>
        <v>0</v>
      </c>
      <c r="U15" s="18">
        <f>IF($L15-SUM($N15:T15)&gt;0,MIN(IF(J15="",0,J15),$L15-SUM($N15:T15)),0)</f>
        <v>0</v>
      </c>
      <c r="W15" s="19"/>
      <c r="X15" s="35"/>
      <c r="Y15" s="49"/>
      <c r="Z15" s="49"/>
      <c r="AA15" s="49"/>
      <c r="AB15" s="49"/>
      <c r="AC15" s="49"/>
      <c r="AD15" s="49"/>
      <c r="AE15" s="49"/>
      <c r="AF15" s="49"/>
      <c r="AG15" s="35"/>
    </row>
    <row r="16" spans="1:33" outlineLevel="1" x14ac:dyDescent="0.3">
      <c r="A16" s="5" t="s">
        <v>26</v>
      </c>
      <c r="B16" t="s">
        <v>13</v>
      </c>
      <c r="C16" s="6"/>
      <c r="E16" s="7"/>
      <c r="H16" s="8"/>
      <c r="J16" s="9"/>
      <c r="L16" s="21">
        <v>0</v>
      </c>
      <c r="N16" s="16">
        <f t="shared" si="0"/>
        <v>0</v>
      </c>
      <c r="O16" s="17">
        <f>IF($L16-SUM($N16:N16)&gt;0,MIN(IF(D16="",0,D16),$L16-SUM($N16:N16)),0)</f>
        <v>0</v>
      </c>
      <c r="P16" s="17">
        <f>IF($L16-SUM($N16:O16)&gt;0,MIN(IF(E16="",0,E16),$L16-SUM($N16:O16)),0)</f>
        <v>0</v>
      </c>
      <c r="Q16" s="17">
        <f>IF($L16-SUM($N16:P16)&gt;0,MIN(IF(F16="",0,F16),$L16-SUM($N16:P16)),0)</f>
        <v>0</v>
      </c>
      <c r="R16" s="17">
        <f>IF($L16-SUM($N16:Q16)&gt;0,MIN(IF(G16="",0,G16),$L16-SUM($N16:Q16)),0)</f>
        <v>0</v>
      </c>
      <c r="S16" s="17">
        <f>IF($L16-SUM($N16:R16)&gt;0,MIN(IF(H16="",0,H16),$L16-SUM($N16:R16)),0)</f>
        <v>0</v>
      </c>
      <c r="T16" s="17">
        <f>IF($L16-SUM($N16:S16)&gt;0,MIN(IF(I16="",0,I16),$L16-SUM($N16:S16)),0)</f>
        <v>0</v>
      </c>
      <c r="U16" s="18">
        <f>IF($L16-SUM($N16:T16)&gt;0,MIN(IF(J16="",0,J16),$L16-SUM($N16:T16)),0)</f>
        <v>0</v>
      </c>
      <c r="W16" s="19"/>
      <c r="X16" s="35"/>
      <c r="Y16" s="49"/>
      <c r="Z16" s="49"/>
      <c r="AA16" s="49"/>
      <c r="AB16" s="49"/>
      <c r="AC16" s="49"/>
      <c r="AD16" s="49"/>
      <c r="AE16" s="49"/>
      <c r="AF16" s="49"/>
      <c r="AG16" s="35"/>
    </row>
    <row r="17" spans="1:33" outlineLevel="1" x14ac:dyDescent="0.3">
      <c r="A17" s="5" t="s">
        <v>27</v>
      </c>
      <c r="B17" t="s">
        <v>13</v>
      </c>
      <c r="C17" s="6"/>
      <c r="E17" s="7"/>
      <c r="H17" s="8"/>
      <c r="J17" s="9"/>
      <c r="L17" s="21">
        <v>0</v>
      </c>
      <c r="N17" s="16">
        <f t="shared" si="0"/>
        <v>0</v>
      </c>
      <c r="O17" s="17">
        <f>IF($L17-SUM($N17:N17)&gt;0,MIN(IF(D17="",0,D17),$L17-SUM($N17:N17)),0)</f>
        <v>0</v>
      </c>
      <c r="P17" s="17">
        <f>IF($L17-SUM($N17:O17)&gt;0,MIN(IF(E17="",0,E17),$L17-SUM($N17:O17)),0)</f>
        <v>0</v>
      </c>
      <c r="Q17" s="17">
        <f>IF($L17-SUM($N17:P17)&gt;0,MIN(IF(F17="",0,F17),$L17-SUM($N17:P17)),0)</f>
        <v>0</v>
      </c>
      <c r="R17" s="17">
        <f>IF($L17-SUM($N17:Q17)&gt;0,MIN(IF(G17="",0,G17),$L17-SUM($N17:Q17)),0)</f>
        <v>0</v>
      </c>
      <c r="S17" s="17">
        <f>IF($L17-SUM($N17:R17)&gt;0,MIN(IF(H17="",0,H17),$L17-SUM($N17:R17)),0)</f>
        <v>0</v>
      </c>
      <c r="T17" s="17">
        <f>IF($L17-SUM($N17:S17)&gt;0,MIN(IF(I17="",0,I17),$L17-SUM($N17:S17)),0)</f>
        <v>0</v>
      </c>
      <c r="U17" s="18">
        <f>IF($L17-SUM($N17:T17)&gt;0,MIN(IF(J17="",0,J17),$L17-SUM($N17:T17)),0)</f>
        <v>0</v>
      </c>
      <c r="W17" s="19"/>
      <c r="X17" s="35"/>
      <c r="Y17" s="49"/>
      <c r="Z17" s="49"/>
      <c r="AA17" s="49"/>
      <c r="AB17" s="49"/>
      <c r="AC17" s="49"/>
      <c r="AD17" s="49"/>
      <c r="AE17" s="49"/>
      <c r="AF17" s="49"/>
      <c r="AG17" s="35"/>
    </row>
    <row r="18" spans="1:33" outlineLevel="1" x14ac:dyDescent="0.3">
      <c r="A18" s="5" t="s">
        <v>28</v>
      </c>
      <c r="B18" t="s">
        <v>13</v>
      </c>
      <c r="C18" s="6">
        <v>1.1528180098034362</v>
      </c>
      <c r="D18">
        <v>5</v>
      </c>
      <c r="E18" s="7"/>
      <c r="H18" s="8"/>
      <c r="J18" s="9"/>
      <c r="L18" s="21">
        <v>8.8292056998295827</v>
      </c>
      <c r="N18" s="16">
        <f t="shared" ref="N18:N49" si="1">C18</f>
        <v>1.1528180098034362</v>
      </c>
      <c r="O18" s="17">
        <f>IF($L18-SUM($N18:N18)&gt;0,MIN(IF(D18="",0,D18),$L18-SUM($N18:N18)),0)</f>
        <v>5</v>
      </c>
      <c r="P18" s="17">
        <f>IF($L18-SUM($N18:O18)&gt;0,MIN(IF(E18="",0,E18),$L18-SUM($N18:O18)),0)</f>
        <v>0</v>
      </c>
      <c r="Q18" s="17">
        <f>IF($L18-SUM($N18:P18)&gt;0,MIN(IF(F18="",0,F18),$L18-SUM($N18:P18)),0)</f>
        <v>0</v>
      </c>
      <c r="R18" s="17">
        <f>IF($L18-SUM($N18:Q18)&gt;0,MIN(IF(G18="",0,G18),$L18-SUM($N18:Q18)),0)</f>
        <v>0</v>
      </c>
      <c r="S18" s="17">
        <f>IF($L18-SUM($N18:R18)&gt;0,MIN(IF(H18="",0,H18),$L18-SUM($N18:R18)),0)</f>
        <v>0</v>
      </c>
      <c r="T18" s="17">
        <f>IF($L18-SUM($N18:S18)&gt;0,MIN(IF(I18="",0,I18),$L18-SUM($N18:S18)),0)</f>
        <v>0</v>
      </c>
      <c r="U18" s="18">
        <f>IF($L18-SUM($N18:T18)&gt;0,MIN(IF(J18="",0,J18),$L18-SUM($N18:T18)),0)</f>
        <v>0</v>
      </c>
      <c r="W18" s="19"/>
      <c r="X18" s="35"/>
      <c r="Y18" s="49"/>
      <c r="Z18" s="49"/>
      <c r="AA18" s="49"/>
      <c r="AB18" s="49"/>
      <c r="AC18" s="49"/>
      <c r="AD18" s="49"/>
      <c r="AE18" s="49"/>
      <c r="AF18" s="49"/>
      <c r="AG18" s="35"/>
    </row>
    <row r="19" spans="1:33" outlineLevel="1" x14ac:dyDescent="0.3">
      <c r="A19" s="5" t="s">
        <v>29</v>
      </c>
      <c r="B19" t="s">
        <v>13</v>
      </c>
      <c r="C19" s="6">
        <v>2.8353583992026947</v>
      </c>
      <c r="D19">
        <v>5</v>
      </c>
      <c r="E19" s="7"/>
      <c r="H19" s="8"/>
      <c r="J19" s="9">
        <v>15</v>
      </c>
      <c r="L19" s="21">
        <v>23.441118008173746</v>
      </c>
      <c r="N19" s="16">
        <f t="shared" si="1"/>
        <v>2.8353583992026947</v>
      </c>
      <c r="O19" s="17">
        <f>IF($L19-SUM($N19:N19)&gt;0,MIN(IF(D19="",0,D19),$L19-SUM($N19:N19)),0)</f>
        <v>5</v>
      </c>
      <c r="P19" s="17">
        <f>IF($L19-SUM($N19:O19)&gt;0,MIN(IF(E19="",0,E19),$L19-SUM($N19:O19)),0)</f>
        <v>0</v>
      </c>
      <c r="Q19" s="17">
        <f>IF($L19-SUM($N19:P19)&gt;0,MIN(IF(F19="",0,F19),$L19-SUM($N19:P19)),0)</f>
        <v>0</v>
      </c>
      <c r="R19" s="17">
        <f>IF($L19-SUM($N19:Q19)&gt;0,MIN(IF(G19="",0,G19),$L19-SUM($N19:Q19)),0)</f>
        <v>0</v>
      </c>
      <c r="S19" s="17">
        <f>IF($L19-SUM($N19:R19)&gt;0,MIN(IF(H19="",0,H19),$L19-SUM($N19:R19)),0)</f>
        <v>0</v>
      </c>
      <c r="T19" s="17">
        <f>IF($L19-SUM($N19:S19)&gt;0,MIN(IF(I19="",0,I19),$L19-SUM($N19:S19)),0)</f>
        <v>0</v>
      </c>
      <c r="U19" s="18">
        <f>IF($L19-SUM($N19:T19)&gt;0,MIN(IF(J19="",0,J19),$L19-SUM($N19:T19)),0)</f>
        <v>15</v>
      </c>
      <c r="V19" s="19"/>
      <c r="W19" s="19"/>
      <c r="X19" s="35"/>
      <c r="Y19" s="49"/>
      <c r="Z19" s="49"/>
      <c r="AA19" s="49"/>
      <c r="AB19" s="49"/>
      <c r="AC19" s="49"/>
      <c r="AD19" s="49"/>
      <c r="AE19" s="49"/>
      <c r="AF19" s="49"/>
      <c r="AG19" s="35"/>
    </row>
    <row r="20" spans="1:33" outlineLevel="1" x14ac:dyDescent="0.3">
      <c r="A20" s="5" t="s">
        <v>30</v>
      </c>
      <c r="B20" t="s">
        <v>13</v>
      </c>
      <c r="C20" s="6">
        <v>17.854948831539911</v>
      </c>
      <c r="D20">
        <v>30</v>
      </c>
      <c r="E20" s="7"/>
      <c r="H20" s="8"/>
      <c r="J20" s="9">
        <v>25</v>
      </c>
      <c r="L20" s="21">
        <v>34.385948076972078</v>
      </c>
      <c r="N20" s="16">
        <f t="shared" si="1"/>
        <v>17.854948831539911</v>
      </c>
      <c r="O20" s="17">
        <f>IF($L20-SUM($N20:N20)&gt;0,MIN(IF(D20="",0,D20),$L20-SUM($N20:N20)),0)</f>
        <v>16.530999245432167</v>
      </c>
      <c r="P20" s="17">
        <f>IF($L20-SUM($N20:O20)&gt;0,MIN(IF(E20="",0,E20),$L20-SUM($N20:O20)),0)</f>
        <v>0</v>
      </c>
      <c r="Q20" s="17">
        <f>IF($L20-SUM($N20:P20)&gt;0,MIN(IF(F20="",0,F20),$L20-SUM($N20:P20)),0)</f>
        <v>0</v>
      </c>
      <c r="R20" s="17">
        <f>IF($L20-SUM($N20:Q20)&gt;0,MIN(IF(G20="",0,G20),$L20-SUM($N20:Q20)),0)</f>
        <v>0</v>
      </c>
      <c r="S20" s="17">
        <f>IF($L20-SUM($N20:R20)&gt;0,MIN(IF(H20="",0,H20),$L20-SUM($N20:R20)),0)</f>
        <v>0</v>
      </c>
      <c r="T20" s="17">
        <f>IF($L20-SUM($N20:S20)&gt;0,MIN(IF(I20="",0,I20),$L20-SUM($N20:S20)),0)</f>
        <v>0</v>
      </c>
      <c r="U20" s="18">
        <f>IF($L20-SUM($N20:T20)&gt;0,MIN(IF(J20="",0,J20),$L20-SUM($N20:T20)),0)</f>
        <v>0</v>
      </c>
      <c r="W20" s="19"/>
      <c r="X20" s="35"/>
      <c r="Y20" s="49"/>
      <c r="Z20" s="49"/>
      <c r="AA20" s="49"/>
      <c r="AB20" s="49"/>
      <c r="AC20" s="49"/>
      <c r="AD20" s="49"/>
      <c r="AE20" s="49"/>
      <c r="AF20" s="49"/>
      <c r="AG20" s="35"/>
    </row>
    <row r="21" spans="1:33" outlineLevel="1" x14ac:dyDescent="0.3">
      <c r="A21" s="5" t="s">
        <v>31</v>
      </c>
      <c r="B21" t="s">
        <v>13</v>
      </c>
      <c r="C21" s="6"/>
      <c r="D21">
        <v>5</v>
      </c>
      <c r="E21" s="7"/>
      <c r="H21" s="8"/>
      <c r="J21" s="9"/>
      <c r="L21" s="21">
        <v>5.0492901606054161</v>
      </c>
      <c r="N21" s="16">
        <f t="shared" si="1"/>
        <v>0</v>
      </c>
      <c r="O21" s="17">
        <f>IF($L21-SUM($N21:N21)&gt;0,MIN(IF(D21="",0,D21),$L21-SUM($N21:N21)),0)</f>
        <v>5</v>
      </c>
      <c r="P21" s="17">
        <f>IF($L21-SUM($N21:O21)&gt;0,MIN(IF(E21="",0,E21),$L21-SUM($N21:O21)),0)</f>
        <v>0</v>
      </c>
      <c r="Q21" s="17">
        <f>IF($L21-SUM($N21:P21)&gt;0,MIN(IF(F21="",0,F21),$L21-SUM($N21:P21)),0)</f>
        <v>0</v>
      </c>
      <c r="R21" s="17">
        <f>IF($L21-SUM($N21:Q21)&gt;0,MIN(IF(G21="",0,G21),$L21-SUM($N21:Q21)),0)</f>
        <v>0</v>
      </c>
      <c r="S21" s="17">
        <f>IF($L21-SUM($N21:R21)&gt;0,MIN(IF(H21="",0,H21),$L21-SUM($N21:R21)),0)</f>
        <v>0</v>
      </c>
      <c r="T21" s="17">
        <f>IF($L21-SUM($N21:S21)&gt;0,MIN(IF(I21="",0,I21),$L21-SUM($N21:S21)),0)</f>
        <v>0</v>
      </c>
      <c r="U21" s="18">
        <f>IF($L21-SUM($N21:T21)&gt;0,MIN(IF(J21="",0,J21),$L21-SUM($N21:T21)),0)</f>
        <v>0</v>
      </c>
      <c r="W21" s="19"/>
      <c r="X21" s="35"/>
      <c r="Y21" s="49"/>
      <c r="Z21" s="49"/>
      <c r="AA21" s="49"/>
      <c r="AB21" s="49"/>
      <c r="AC21" s="49"/>
      <c r="AD21" s="49"/>
      <c r="AE21" s="49"/>
      <c r="AF21" s="49"/>
      <c r="AG21" s="35"/>
    </row>
    <row r="22" spans="1:33" outlineLevel="1" x14ac:dyDescent="0.3">
      <c r="A22" s="5" t="s">
        <v>32</v>
      </c>
      <c r="B22" t="s">
        <v>13</v>
      </c>
      <c r="C22" s="6"/>
      <c r="E22" s="7"/>
      <c r="H22" s="8"/>
      <c r="J22" s="9"/>
      <c r="L22" s="21">
        <v>0</v>
      </c>
      <c r="N22" s="16">
        <f t="shared" si="1"/>
        <v>0</v>
      </c>
      <c r="O22" s="17">
        <f>IF($L22-SUM($N22:N22)&gt;0,MIN(IF(D22="",0,D22),$L22-SUM($N22:N22)),0)</f>
        <v>0</v>
      </c>
      <c r="P22" s="17">
        <f>IF($L22-SUM($N22:O22)&gt;0,MIN(IF(E22="",0,E22),$L22-SUM($N22:O22)),0)</f>
        <v>0</v>
      </c>
      <c r="Q22" s="17">
        <f>IF($L22-SUM($N22:P22)&gt;0,MIN(IF(F22="",0,F22),$L22-SUM($N22:P22)),0)</f>
        <v>0</v>
      </c>
      <c r="R22" s="17">
        <f>IF($L22-SUM($N22:Q22)&gt;0,MIN(IF(G22="",0,G22),$L22-SUM($N22:Q22)),0)</f>
        <v>0</v>
      </c>
      <c r="S22" s="17">
        <f>IF($L22-SUM($N22:R22)&gt;0,MIN(IF(H22="",0,H22),$L22-SUM($N22:R22)),0)</f>
        <v>0</v>
      </c>
      <c r="T22" s="17">
        <f>IF($L22-SUM($N22:S22)&gt;0,MIN(IF(I22="",0,I22),$L22-SUM($N22:S22)),0)</f>
        <v>0</v>
      </c>
      <c r="U22" s="18">
        <f>IF($L22-SUM($N22:T22)&gt;0,MIN(IF(J22="",0,J22),$L22-SUM($N22:T22)),0)</f>
        <v>0</v>
      </c>
      <c r="W22" s="19"/>
      <c r="X22" s="35"/>
      <c r="Y22" s="49"/>
      <c r="Z22" s="49"/>
      <c r="AA22" s="49"/>
      <c r="AB22" s="49"/>
      <c r="AC22" s="49"/>
      <c r="AD22" s="49"/>
      <c r="AE22" s="49"/>
      <c r="AF22" s="49"/>
      <c r="AG22" s="35"/>
    </row>
    <row r="23" spans="1:33" outlineLevel="1" x14ac:dyDescent="0.3">
      <c r="A23" s="5" t="s">
        <v>33</v>
      </c>
      <c r="B23" t="s">
        <v>13</v>
      </c>
      <c r="C23" s="6">
        <v>2.8103259324717342</v>
      </c>
      <c r="D23">
        <v>5</v>
      </c>
      <c r="E23" s="7">
        <v>14.96774193548387</v>
      </c>
      <c r="H23" s="8"/>
      <c r="J23" s="9">
        <v>20</v>
      </c>
      <c r="L23" s="21">
        <v>26.797908673604162</v>
      </c>
      <c r="N23" s="16">
        <f t="shared" si="1"/>
        <v>2.8103259324717342</v>
      </c>
      <c r="O23" s="17">
        <f>IF($L23-SUM($N23:N23)&gt;0,MIN(IF(D23="",0,D23),$L23-SUM($N23:N23)),0)</f>
        <v>5</v>
      </c>
      <c r="P23" s="17">
        <f>IF($L23-SUM($N23:O23)&gt;0,MIN(IF(E23="",0,E23),$L23-SUM($N23:O23)),0)</f>
        <v>14.96774193548387</v>
      </c>
      <c r="Q23" s="17">
        <f>IF($L23-SUM($N23:P23)&gt;0,MIN(IF(F23="",0,F23),$L23-SUM($N23:P23)),0)</f>
        <v>0</v>
      </c>
      <c r="R23" s="17">
        <f>IF($L23-SUM($N23:Q23)&gt;0,MIN(IF(G23="",0,G23),$L23-SUM($N23:Q23)),0)</f>
        <v>0</v>
      </c>
      <c r="S23" s="17">
        <f>IF($L23-SUM($N23:R23)&gt;0,MIN(IF(H23="",0,H23),$L23-SUM($N23:R23)),0)</f>
        <v>0</v>
      </c>
      <c r="T23" s="17">
        <f>IF($L23-SUM($N23:S23)&gt;0,MIN(IF(I23="",0,I23),$L23-SUM($N23:S23)),0)</f>
        <v>0</v>
      </c>
      <c r="U23" s="18">
        <f>IF($L23-SUM($N23:T23)&gt;0,MIN(IF(J23="",0,J23),$L23-SUM($N23:T23)),0)</f>
        <v>4.0198408056485562</v>
      </c>
      <c r="W23" s="19"/>
      <c r="X23" s="35"/>
      <c r="Y23" s="49"/>
      <c r="Z23" s="49"/>
      <c r="AA23" s="49"/>
      <c r="AB23" s="49"/>
      <c r="AC23" s="49"/>
      <c r="AD23" s="49"/>
      <c r="AE23" s="49"/>
      <c r="AF23" s="49"/>
      <c r="AG23" s="35"/>
    </row>
    <row r="24" spans="1:33" outlineLevel="1" x14ac:dyDescent="0.3">
      <c r="A24" s="5" t="s">
        <v>34</v>
      </c>
      <c r="B24" t="s">
        <v>13</v>
      </c>
      <c r="C24" s="6">
        <v>5.8648193605844421</v>
      </c>
      <c r="E24" s="7"/>
      <c r="H24" s="8"/>
      <c r="J24" s="9"/>
      <c r="L24" s="21">
        <v>0</v>
      </c>
      <c r="N24" s="16">
        <f t="shared" si="1"/>
        <v>5.8648193605844421</v>
      </c>
      <c r="O24" s="17">
        <f>IF($L24-SUM($N24:N24)&gt;0,MIN(IF(D24="",0,D24),$L24-SUM($N24:N24)),0)</f>
        <v>0</v>
      </c>
      <c r="P24" s="17">
        <f>IF($L24-SUM($N24:O24)&gt;0,MIN(IF(E24="",0,E24),$L24-SUM($N24:O24)),0)</f>
        <v>0</v>
      </c>
      <c r="Q24" s="17">
        <f>IF($L24-SUM($N24:P24)&gt;0,MIN(IF(F24="",0,F24),$L24-SUM($N24:P24)),0)</f>
        <v>0</v>
      </c>
      <c r="R24" s="17">
        <f>IF($L24-SUM($N24:Q24)&gt;0,MIN(IF(G24="",0,G24),$L24-SUM($N24:Q24)),0)</f>
        <v>0</v>
      </c>
      <c r="S24" s="17">
        <f>IF($L24-SUM($N24:R24)&gt;0,MIN(IF(H24="",0,H24),$L24-SUM($N24:R24)),0)</f>
        <v>0</v>
      </c>
      <c r="T24" s="17">
        <f>IF($L24-SUM($N24:S24)&gt;0,MIN(IF(I24="",0,I24),$L24-SUM($N24:S24)),0)</f>
        <v>0</v>
      </c>
      <c r="U24" s="18">
        <f>IF($L24-SUM($N24:T24)&gt;0,MIN(IF(J24="",0,J24),$L24-SUM($N24:T24)),0)</f>
        <v>0</v>
      </c>
      <c r="W24" s="19"/>
      <c r="X24" s="35"/>
      <c r="Y24" s="49"/>
      <c r="Z24" s="49"/>
      <c r="AA24" s="49"/>
      <c r="AB24" s="49"/>
      <c r="AC24" s="49"/>
      <c r="AD24" s="49"/>
      <c r="AE24" s="49"/>
      <c r="AF24" s="49"/>
      <c r="AG24" s="35"/>
    </row>
    <row r="25" spans="1:33" outlineLevel="1" x14ac:dyDescent="0.3">
      <c r="A25" s="10" t="s">
        <v>35</v>
      </c>
      <c r="B25" t="s">
        <v>13</v>
      </c>
      <c r="C25" s="6">
        <v>5.8648193605844421</v>
      </c>
      <c r="E25" s="7"/>
      <c r="H25" s="8"/>
      <c r="J25" s="9"/>
      <c r="L25" s="21">
        <v>5.9113845630330344</v>
      </c>
      <c r="N25" s="16">
        <f t="shared" si="1"/>
        <v>5.8648193605844421</v>
      </c>
      <c r="O25" s="17">
        <f>IF($L25-SUM($N25:N25)&gt;0,MIN(IF(D25="",0,D25),$L25-SUM($N25:N25)),0)</f>
        <v>0</v>
      </c>
      <c r="P25" s="17">
        <f>IF($L25-SUM($N25:O25)&gt;0,MIN(IF(E25="",0,E25),$L25-SUM($N25:O25)),0)</f>
        <v>0</v>
      </c>
      <c r="Q25" s="17">
        <f>IF($L25-SUM($N25:P25)&gt;0,MIN(IF(F25="",0,F25),$L25-SUM($N25:P25)),0)</f>
        <v>0</v>
      </c>
      <c r="R25" s="17">
        <f>IF($L25-SUM($N25:Q25)&gt;0,MIN(IF(G25="",0,G25),$L25-SUM($N25:Q25)),0)</f>
        <v>0</v>
      </c>
      <c r="S25" s="17">
        <f>IF($L25-SUM($N25:R25)&gt;0,MIN(IF(H25="",0,H25),$L25-SUM($N25:R25)),0)</f>
        <v>0</v>
      </c>
      <c r="T25" s="17">
        <f>IF($L25-SUM($N25:S25)&gt;0,MIN(IF(I25="",0,I25),$L25-SUM($N25:S25)),0)</f>
        <v>0</v>
      </c>
      <c r="U25" s="18">
        <f>IF($L25-SUM($N25:T25)&gt;0,MIN(IF(J25="",0,J25),$L25-SUM($N25:T25)),0)</f>
        <v>0</v>
      </c>
      <c r="W25" s="19"/>
      <c r="X25" s="35"/>
      <c r="Y25" s="49"/>
      <c r="Z25" s="49"/>
      <c r="AA25" s="49"/>
      <c r="AB25" s="49"/>
      <c r="AC25" s="49"/>
      <c r="AD25" s="49"/>
      <c r="AE25" s="49"/>
      <c r="AF25" s="49"/>
      <c r="AG25" s="35"/>
    </row>
    <row r="26" spans="1:33" outlineLevel="1" x14ac:dyDescent="0.3">
      <c r="A26" s="10" t="s">
        <v>36</v>
      </c>
      <c r="B26" t="s">
        <v>13</v>
      </c>
      <c r="C26" s="6">
        <v>5.8648193605844421</v>
      </c>
      <c r="D26">
        <v>15</v>
      </c>
      <c r="E26" s="7"/>
      <c r="H26" s="8">
        <v>16</v>
      </c>
      <c r="J26" s="9">
        <v>15</v>
      </c>
      <c r="L26" s="21">
        <v>20.818087898785251</v>
      </c>
      <c r="N26" s="16">
        <f t="shared" si="1"/>
        <v>5.8648193605844421</v>
      </c>
      <c r="O26" s="17">
        <f>IF($L26-SUM($N26:N26)&gt;0,MIN(IF(D26="",0,D26),$L26-SUM($N26:N26)),0)</f>
        <v>14.95326853820081</v>
      </c>
      <c r="P26" s="17">
        <f>IF($L26-SUM($N26:O26)&gt;0,MIN(IF(E26="",0,E26),$L26-SUM($N26:O26)),0)</f>
        <v>0</v>
      </c>
      <c r="Q26" s="17">
        <f>IF($L26-SUM($N26:P26)&gt;0,MIN(IF(F26="",0,F26),$L26-SUM($N26:P26)),0)</f>
        <v>0</v>
      </c>
      <c r="R26" s="17">
        <f>IF($L26-SUM($N26:Q26)&gt;0,MIN(IF(G26="",0,G26),$L26-SUM($N26:Q26)),0)</f>
        <v>0</v>
      </c>
      <c r="S26" s="17">
        <f>IF($L26-SUM($N26:R26)&gt;0,MIN(IF(H26="",0,H26),$L26-SUM($N26:R26)),0)</f>
        <v>0</v>
      </c>
      <c r="T26" s="17">
        <f>IF($L26-SUM($N26:S26)&gt;0,MIN(IF(I26="",0,I26),$L26-SUM($N26:S26)),0)</f>
        <v>0</v>
      </c>
      <c r="U26" s="18">
        <f>IF($L26-SUM($N26:T26)&gt;0,MIN(IF(J26="",0,J26),$L26-SUM($N26:T26)),0)</f>
        <v>0</v>
      </c>
      <c r="W26" s="19"/>
      <c r="X26" s="35"/>
      <c r="Y26" s="49"/>
      <c r="Z26" s="49"/>
      <c r="AA26" s="49"/>
      <c r="AB26" s="49"/>
      <c r="AC26" s="49"/>
      <c r="AD26" s="49"/>
      <c r="AE26" s="49"/>
      <c r="AF26" s="49"/>
      <c r="AG26" s="35"/>
    </row>
    <row r="27" spans="1:33" outlineLevel="1" x14ac:dyDescent="0.3">
      <c r="A27" s="5" t="s">
        <v>37</v>
      </c>
      <c r="B27" t="s">
        <v>13</v>
      </c>
      <c r="C27" s="6">
        <v>0.91040862742908035</v>
      </c>
      <c r="E27" s="7"/>
      <c r="H27" s="8"/>
      <c r="J27" s="9"/>
      <c r="L27" s="21">
        <v>0</v>
      </c>
      <c r="N27" s="16">
        <f t="shared" si="1"/>
        <v>0.91040862742908035</v>
      </c>
      <c r="O27" s="17">
        <f>IF($L27-SUM($N27:N27)&gt;0,MIN(IF(D27="",0,D27),$L27-SUM($N27:N27)),0)</f>
        <v>0</v>
      </c>
      <c r="P27" s="17">
        <f>IF($L27-SUM($N27:O27)&gt;0,MIN(IF(E27="",0,E27),$L27-SUM($N27:O27)),0)</f>
        <v>0</v>
      </c>
      <c r="Q27" s="17">
        <f>IF($L27-SUM($N27:P27)&gt;0,MIN(IF(F27="",0,F27),$L27-SUM($N27:P27)),0)</f>
        <v>0</v>
      </c>
      <c r="R27" s="17">
        <f>IF($L27-SUM($N27:Q27)&gt;0,MIN(IF(G27="",0,G27),$L27-SUM($N27:Q27)),0)</f>
        <v>0</v>
      </c>
      <c r="S27" s="17">
        <f>IF($L27-SUM($N27:R27)&gt;0,MIN(IF(H27="",0,H27),$L27-SUM($N27:R27)),0)</f>
        <v>0</v>
      </c>
      <c r="T27" s="17">
        <f>IF($L27-SUM($N27:S27)&gt;0,MIN(IF(I27="",0,I27),$L27-SUM($N27:S27)),0)</f>
        <v>0</v>
      </c>
      <c r="U27" s="18">
        <f>IF($L27-SUM($N27:T27)&gt;0,MIN(IF(J27="",0,J27),$L27-SUM($N27:T27)),0)</f>
        <v>0</v>
      </c>
      <c r="W27" s="19"/>
      <c r="X27" s="35"/>
      <c r="Y27" s="49"/>
      <c r="Z27" s="49"/>
      <c r="AA27" s="49"/>
      <c r="AB27" s="49"/>
      <c r="AC27" s="49"/>
      <c r="AD27" s="49"/>
      <c r="AE27" s="49"/>
      <c r="AF27" s="49"/>
      <c r="AG27" s="35"/>
    </row>
    <row r="28" spans="1:33" outlineLevel="1" x14ac:dyDescent="0.3">
      <c r="A28" s="5" t="s">
        <v>38</v>
      </c>
      <c r="B28" t="s">
        <v>13</v>
      </c>
      <c r="C28" s="6">
        <v>0.91040862742908035</v>
      </c>
      <c r="E28" s="7"/>
      <c r="H28" s="8">
        <v>4</v>
      </c>
      <c r="J28" s="9">
        <v>10</v>
      </c>
      <c r="L28" s="21">
        <v>18.128571554826888</v>
      </c>
      <c r="N28" s="16">
        <f t="shared" si="1"/>
        <v>0.91040862742908035</v>
      </c>
      <c r="O28" s="17">
        <f>IF($L28-SUM($N28:N28)&gt;0,MIN(IF(D28="",0,D28),$L28-SUM($N28:N28)),0)</f>
        <v>0</v>
      </c>
      <c r="P28" s="17">
        <f>IF($L28-SUM($N28:O28)&gt;0,MIN(IF(E28="",0,E28),$L28-SUM($N28:O28)),0)</f>
        <v>0</v>
      </c>
      <c r="Q28" s="17">
        <f>IF($L28-SUM($N28:P28)&gt;0,MIN(IF(F28="",0,F28),$L28-SUM($N28:P28)),0)</f>
        <v>0</v>
      </c>
      <c r="R28" s="17">
        <f>IF($L28-SUM($N28:Q28)&gt;0,MIN(IF(G28="",0,G28),$L28-SUM($N28:Q28)),0)</f>
        <v>0</v>
      </c>
      <c r="S28" s="17">
        <f>IF($L28-SUM($N28:R28)&gt;0,MIN(IF(H28="",0,H28),$L28-SUM($N28:R28)),0)</f>
        <v>4</v>
      </c>
      <c r="T28" s="17">
        <f>IF($L28-SUM($N28:S28)&gt;0,MIN(IF(I28="",0,I28),$L28-SUM($N28:S28)),0)</f>
        <v>0</v>
      </c>
      <c r="U28" s="18">
        <f>IF($L28-SUM($N28:T28)&gt;0,MIN(IF(J28="",0,J28),$L28-SUM($N28:T28)),0)</f>
        <v>10</v>
      </c>
      <c r="W28" s="19"/>
      <c r="X28" s="35"/>
      <c r="Y28" s="49"/>
      <c r="Z28" s="49"/>
      <c r="AA28" s="49"/>
      <c r="AB28" s="49"/>
      <c r="AC28" s="49"/>
      <c r="AD28" s="49"/>
      <c r="AE28" s="49"/>
      <c r="AF28" s="49"/>
      <c r="AG28" s="35"/>
    </row>
    <row r="29" spans="1:33" outlineLevel="1" x14ac:dyDescent="0.3">
      <c r="A29" s="5" t="s">
        <v>39</v>
      </c>
      <c r="B29" t="s">
        <v>13</v>
      </c>
      <c r="C29" s="6">
        <v>0.91040862742908035</v>
      </c>
      <c r="E29" s="7"/>
      <c r="H29" s="8"/>
      <c r="J29" s="9"/>
      <c r="L29" s="21">
        <v>11.047818804143494</v>
      </c>
      <c r="N29" s="16">
        <f t="shared" si="1"/>
        <v>0.91040862742908035</v>
      </c>
      <c r="O29" s="17">
        <f>IF($L29-SUM($N29:N29)&gt;0,MIN(IF(D29="",0,D29),$L29-SUM($N29:N29)),0)</f>
        <v>0</v>
      </c>
      <c r="P29" s="17">
        <f>IF($L29-SUM($N29:O29)&gt;0,MIN(IF(E29="",0,E29),$L29-SUM($N29:O29)),0)</f>
        <v>0</v>
      </c>
      <c r="Q29" s="17">
        <f>IF($L29-SUM($N29:P29)&gt;0,MIN(IF(F29="",0,F29),$L29-SUM($N29:P29)),0)</f>
        <v>0</v>
      </c>
      <c r="R29" s="17">
        <f>IF($L29-SUM($N29:Q29)&gt;0,MIN(IF(G29="",0,G29),$L29-SUM($N29:Q29)),0)</f>
        <v>0</v>
      </c>
      <c r="S29" s="17">
        <f>IF($L29-SUM($N29:R29)&gt;0,MIN(IF(H29="",0,H29),$L29-SUM($N29:R29)),0)</f>
        <v>0</v>
      </c>
      <c r="T29" s="17">
        <f>IF($L29-SUM($N29:S29)&gt;0,MIN(IF(I29="",0,I29),$L29-SUM($N29:S29)),0)</f>
        <v>0</v>
      </c>
      <c r="U29" s="18">
        <f>IF($L29-SUM($N29:T29)&gt;0,MIN(IF(J29="",0,J29),$L29-SUM($N29:T29)),0)</f>
        <v>0</v>
      </c>
      <c r="W29" s="19"/>
      <c r="X29" s="35"/>
      <c r="Y29" s="49"/>
      <c r="Z29" s="49"/>
      <c r="AA29" s="49"/>
      <c r="AB29" s="49"/>
      <c r="AC29" s="49"/>
      <c r="AD29" s="49"/>
      <c r="AE29" s="49"/>
      <c r="AF29" s="49"/>
      <c r="AG29" s="35"/>
    </row>
    <row r="30" spans="1:33" outlineLevel="1" x14ac:dyDescent="0.3">
      <c r="A30" s="5" t="s">
        <v>40</v>
      </c>
      <c r="B30" t="s">
        <v>13</v>
      </c>
      <c r="C30" s="6">
        <v>0.91040862742908035</v>
      </c>
      <c r="E30" s="7"/>
      <c r="H30" s="8"/>
      <c r="J30" s="9">
        <v>10</v>
      </c>
      <c r="L30" s="21">
        <v>18.639438397380282</v>
      </c>
      <c r="N30" s="16">
        <f t="shared" si="1"/>
        <v>0.91040862742908035</v>
      </c>
      <c r="O30" s="17">
        <f>IF($L30-SUM($N30:N30)&gt;0,MIN(IF(D30="",0,D30),$L30-SUM($N30:N30)),0)</f>
        <v>0</v>
      </c>
      <c r="P30" s="17">
        <f>IF($L30-SUM($N30:O30)&gt;0,MIN(IF(E30="",0,E30),$L30-SUM($N30:O30)),0)</f>
        <v>0</v>
      </c>
      <c r="Q30" s="17">
        <f>IF($L30-SUM($N30:P30)&gt;0,MIN(IF(F30="",0,F30),$L30-SUM($N30:P30)),0)</f>
        <v>0</v>
      </c>
      <c r="R30" s="17">
        <f>IF($L30-SUM($N30:Q30)&gt;0,MIN(IF(G30="",0,G30),$L30-SUM($N30:Q30)),0)</f>
        <v>0</v>
      </c>
      <c r="S30" s="17">
        <f>IF($L30-SUM($N30:R30)&gt;0,MIN(IF(H30="",0,H30),$L30-SUM($N30:R30)),0)</f>
        <v>0</v>
      </c>
      <c r="T30" s="17">
        <f>IF($L30-SUM($N30:S30)&gt;0,MIN(IF(I30="",0,I30),$L30-SUM($N30:S30)),0)</f>
        <v>0</v>
      </c>
      <c r="U30" s="18">
        <f>IF($L30-SUM($N30:T30)&gt;0,MIN(IF(J30="",0,J30),$L30-SUM($N30:T30)),0)</f>
        <v>10</v>
      </c>
      <c r="W30" s="19"/>
      <c r="X30" s="35"/>
      <c r="Y30" s="49"/>
      <c r="Z30" s="49"/>
      <c r="AA30" s="49"/>
      <c r="AB30" s="49"/>
      <c r="AC30" s="49"/>
      <c r="AD30" s="49"/>
      <c r="AE30" s="49"/>
      <c r="AF30" s="49"/>
      <c r="AG30" s="35"/>
    </row>
    <row r="31" spans="1:33" outlineLevel="1" x14ac:dyDescent="0.3">
      <c r="A31" s="5" t="s">
        <v>41</v>
      </c>
      <c r="B31" t="s">
        <v>13</v>
      </c>
      <c r="C31" s="6">
        <v>2.9747483112584234</v>
      </c>
      <c r="E31" s="7"/>
      <c r="H31" s="8">
        <v>4.5</v>
      </c>
      <c r="J31" s="9">
        <v>50</v>
      </c>
      <c r="L31" s="21">
        <v>69.246442287063488</v>
      </c>
      <c r="N31" s="16">
        <f t="shared" si="1"/>
        <v>2.9747483112584234</v>
      </c>
      <c r="O31" s="17">
        <f>IF($L31-SUM($N31:N31)&gt;0,MIN(IF(D31="",0,D31),$L31-SUM($N31:N31)),0)</f>
        <v>0</v>
      </c>
      <c r="P31" s="17">
        <f>IF($L31-SUM($N31:O31)&gt;0,MIN(IF(E31="",0,E31),$L31-SUM($N31:O31)),0)</f>
        <v>0</v>
      </c>
      <c r="Q31" s="17">
        <f>IF($L31-SUM($N31:P31)&gt;0,MIN(IF(F31="",0,F31),$L31-SUM($N31:P31)),0)</f>
        <v>0</v>
      </c>
      <c r="R31" s="17">
        <f>IF($L31-SUM($N31:Q31)&gt;0,MIN(IF(G31="",0,G31),$L31-SUM($N31:Q31)),0)</f>
        <v>0</v>
      </c>
      <c r="S31" s="17">
        <f>IF($L31-SUM($N31:R31)&gt;0,MIN(IF(H31="",0,H31),$L31-SUM($N31:R31)),0)</f>
        <v>4.5</v>
      </c>
      <c r="T31" s="17">
        <f>IF($L31-SUM($N31:S31)&gt;0,MIN(IF(I31="",0,I31),$L31-SUM($N31:S31)),0)</f>
        <v>0</v>
      </c>
      <c r="U31" s="18">
        <f>IF($L31-SUM($N31:T31)&gt;0,MIN(IF(J31="",0,J31),$L31-SUM($N31:T31)),0)</f>
        <v>50</v>
      </c>
      <c r="W31" s="19"/>
      <c r="X31" s="35"/>
      <c r="Y31" s="49"/>
      <c r="Z31" s="49"/>
      <c r="AA31" s="49"/>
      <c r="AB31" s="49"/>
      <c r="AC31" s="49"/>
      <c r="AD31" s="49"/>
      <c r="AE31" s="49"/>
      <c r="AF31" s="49"/>
      <c r="AG31" s="35"/>
    </row>
    <row r="32" spans="1:33" outlineLevel="1" x14ac:dyDescent="0.3">
      <c r="A32" s="5" t="s">
        <v>42</v>
      </c>
      <c r="B32" t="s">
        <v>13</v>
      </c>
      <c r="C32" s="6"/>
      <c r="E32" s="7"/>
      <c r="G32">
        <v>25</v>
      </c>
      <c r="H32" s="8">
        <v>10</v>
      </c>
      <c r="J32" s="9">
        <v>20</v>
      </c>
      <c r="L32" s="21">
        <v>27.190524508384538</v>
      </c>
      <c r="N32" s="16">
        <f t="shared" si="1"/>
        <v>0</v>
      </c>
      <c r="O32" s="17">
        <f>IF($L32-SUM($N32:N32)&gt;0,MIN(IF(D32="",0,D32),$L32-SUM($N32:N32)),0)</f>
        <v>0</v>
      </c>
      <c r="P32" s="17">
        <f>IF($L32-SUM($N32:O32)&gt;0,MIN(IF(E32="",0,E32),$L32-SUM($N32:O32)),0)</f>
        <v>0</v>
      </c>
      <c r="Q32" s="17">
        <f>IF($L32-SUM($N32:P32)&gt;0,MIN(IF(F32="",0,F32),$L32-SUM($N32:P32)),0)</f>
        <v>0</v>
      </c>
      <c r="R32" s="17">
        <f>IF($L32-SUM($N32:Q32)&gt;0,MIN(IF(G32="",0,G32),$L32-SUM($N32:Q32)),0)</f>
        <v>25</v>
      </c>
      <c r="S32" s="17">
        <f>IF($L32-SUM($N32:R32)&gt;0,MIN(IF(H32="",0,H32),$L32-SUM($N32:R32)),0)</f>
        <v>2.1905245083845379</v>
      </c>
      <c r="T32" s="17">
        <f>IF($L32-SUM($N32:S32)&gt;0,MIN(IF(I32="",0,I32),$L32-SUM($N32:S32)),0)</f>
        <v>0</v>
      </c>
      <c r="U32" s="18">
        <f>IF($L32-SUM($N32:T32)&gt;0,MIN(IF(J32="",0,J32),$L32-SUM($N32:T32)),0)</f>
        <v>0</v>
      </c>
      <c r="W32" s="19"/>
      <c r="X32" s="35"/>
      <c r="Y32" s="49"/>
      <c r="Z32" s="49"/>
      <c r="AA32" s="49"/>
      <c r="AB32" s="49"/>
      <c r="AC32" s="49"/>
      <c r="AD32" s="49"/>
      <c r="AE32" s="49"/>
      <c r="AF32" s="49"/>
      <c r="AG32" s="35"/>
    </row>
    <row r="33" spans="1:33" outlineLevel="1" x14ac:dyDescent="0.3">
      <c r="A33" s="5" t="s">
        <v>43</v>
      </c>
      <c r="B33" t="s">
        <v>13</v>
      </c>
      <c r="C33" s="6"/>
      <c r="E33" s="7"/>
      <c r="H33" s="8"/>
      <c r="J33" s="9"/>
      <c r="L33" s="21">
        <v>10.828946311196539</v>
      </c>
      <c r="N33" s="16">
        <f t="shared" si="1"/>
        <v>0</v>
      </c>
      <c r="O33" s="17">
        <f>IF($L33-SUM($N33:N33)&gt;0,MIN(IF(D33="",0,D33),$L33-SUM($N33:N33)),0)</f>
        <v>0</v>
      </c>
      <c r="P33" s="17">
        <f>IF($L33-SUM($N33:O33)&gt;0,MIN(IF(E33="",0,E33),$L33-SUM($N33:O33)),0)</f>
        <v>0</v>
      </c>
      <c r="Q33" s="17">
        <f>IF($L33-SUM($N33:P33)&gt;0,MIN(IF(F33="",0,F33),$L33-SUM($N33:P33)),0)</f>
        <v>0</v>
      </c>
      <c r="R33" s="17">
        <f>IF($L33-SUM($N33:Q33)&gt;0,MIN(IF(G33="",0,G33),$L33-SUM($N33:Q33)),0)</f>
        <v>0</v>
      </c>
      <c r="S33" s="17">
        <f>IF($L33-SUM($N33:R33)&gt;0,MIN(IF(H33="",0,H33),$L33-SUM($N33:R33)),0)</f>
        <v>0</v>
      </c>
      <c r="T33" s="17">
        <f>IF($L33-SUM($N33:S33)&gt;0,MIN(IF(I33="",0,I33),$L33-SUM($N33:S33)),0)</f>
        <v>0</v>
      </c>
      <c r="U33" s="18">
        <f>IF($L33-SUM($N33:T33)&gt;0,MIN(IF(J33="",0,J33),$L33-SUM($N33:T33)),0)</f>
        <v>0</v>
      </c>
      <c r="W33" s="19"/>
      <c r="X33" s="35"/>
      <c r="Y33" s="49"/>
      <c r="Z33" s="49"/>
      <c r="AA33" s="49"/>
      <c r="AB33" s="49"/>
      <c r="AC33" s="49"/>
      <c r="AD33" s="49"/>
      <c r="AE33" s="49"/>
      <c r="AF33" s="49"/>
      <c r="AG33" s="35"/>
    </row>
    <row r="34" spans="1:33" outlineLevel="1" x14ac:dyDescent="0.3">
      <c r="A34" s="5" t="s">
        <v>44</v>
      </c>
      <c r="B34" t="s">
        <v>13</v>
      </c>
      <c r="C34" s="6"/>
      <c r="E34" s="7">
        <v>40.774193548387096</v>
      </c>
      <c r="G34">
        <v>30</v>
      </c>
      <c r="H34" s="8"/>
      <c r="J34" s="9">
        <v>20</v>
      </c>
      <c r="L34" s="21">
        <v>31.020678574342838</v>
      </c>
      <c r="N34" s="16">
        <f t="shared" si="1"/>
        <v>0</v>
      </c>
      <c r="O34" s="17">
        <f>IF($L34-SUM($N34:N34)&gt;0,MIN(IF(D34="",0,D34),$L34-SUM($N34:N34)),0)</f>
        <v>0</v>
      </c>
      <c r="P34" s="17">
        <f>IF($L34-SUM($N34:O34)&gt;0,MIN(IF(E34="",0,E34),$L34-SUM($N34:O34)),0)</f>
        <v>31.020678574342838</v>
      </c>
      <c r="Q34" s="17">
        <f>IF($L34-SUM($N34:P34)&gt;0,MIN(IF(F34="",0,F34),$L34-SUM($N34:P34)),0)</f>
        <v>0</v>
      </c>
      <c r="R34" s="17">
        <f>IF($L34-SUM($N34:Q34)&gt;0,MIN(IF(G34="",0,G34),$L34-SUM($N34:Q34)),0)</f>
        <v>0</v>
      </c>
      <c r="S34" s="17">
        <f>IF($L34-SUM($N34:R34)&gt;0,MIN(IF(H34="",0,H34),$L34-SUM($N34:R34)),0)</f>
        <v>0</v>
      </c>
      <c r="T34" s="17">
        <f>IF($L34-SUM($N34:S34)&gt;0,MIN(IF(I34="",0,I34),$L34-SUM($N34:S34)),0)</f>
        <v>0</v>
      </c>
      <c r="U34" s="18">
        <f>IF($L34-SUM($N34:T34)&gt;0,MIN(IF(J34="",0,J34),$L34-SUM($N34:T34)),0)</f>
        <v>0</v>
      </c>
      <c r="W34" s="19"/>
      <c r="X34" s="35"/>
      <c r="Y34" s="49"/>
      <c r="Z34" s="49"/>
      <c r="AA34" s="49"/>
      <c r="AB34" s="49"/>
      <c r="AC34" s="49"/>
      <c r="AD34" s="49"/>
      <c r="AE34" s="49"/>
      <c r="AF34" s="49"/>
      <c r="AG34" s="35"/>
    </row>
    <row r="35" spans="1:33" outlineLevel="1" x14ac:dyDescent="0.3">
      <c r="A35" s="5" t="s">
        <v>45</v>
      </c>
      <c r="B35" t="s">
        <v>13</v>
      </c>
      <c r="C35" s="6">
        <v>0.91040862742908035</v>
      </c>
      <c r="E35" s="7"/>
      <c r="G35">
        <v>20</v>
      </c>
      <c r="H35" s="8"/>
      <c r="I35">
        <v>20</v>
      </c>
      <c r="J35" s="9">
        <v>15</v>
      </c>
      <c r="L35" s="21">
        <v>23.810890164029395</v>
      </c>
      <c r="N35" s="16">
        <f t="shared" si="1"/>
        <v>0.91040862742908035</v>
      </c>
      <c r="O35" s="17">
        <f>IF($L35-SUM($N35:N35)&gt;0,MIN(IF(D35="",0,D35),$L35-SUM($N35:N35)),0)</f>
        <v>0</v>
      </c>
      <c r="P35" s="17">
        <f>IF($L35-SUM($N35:O35)&gt;0,MIN(IF(E35="",0,E35),$L35-SUM($N35:O35)),0)</f>
        <v>0</v>
      </c>
      <c r="Q35" s="17">
        <f>IF($L35-SUM($N35:P35)&gt;0,MIN(IF(F35="",0,F35),$L35-SUM($N35:P35)),0)</f>
        <v>0</v>
      </c>
      <c r="R35" s="17">
        <f>IF($L35-SUM($N35:Q35)&gt;0,MIN(IF(G35="",0,G35),$L35-SUM($N35:Q35)),0)</f>
        <v>20</v>
      </c>
      <c r="S35" s="17">
        <f>IF($L35-SUM($N35:R35)&gt;0,MIN(IF(H35="",0,H35),$L35-SUM($N35:R35)),0)</f>
        <v>0</v>
      </c>
      <c r="T35" s="17">
        <f>IF($L35-SUM($N35:S35)&gt;0,MIN(IF(I35="",0,I35),$L35-SUM($N35:S35)),0)</f>
        <v>2.9004815366003136</v>
      </c>
      <c r="U35" s="18">
        <f>IF($L35-SUM($N35:T35)&gt;0,MIN(IF(J35="",0,J35),$L35-SUM($N35:T35)),0)</f>
        <v>0</v>
      </c>
      <c r="V35" s="19"/>
      <c r="W35" s="19"/>
      <c r="X35" s="35"/>
      <c r="Y35" s="49"/>
      <c r="Z35" s="49"/>
      <c r="AA35" s="49"/>
      <c r="AB35" s="49"/>
      <c r="AC35" s="49"/>
      <c r="AD35" s="49"/>
      <c r="AE35" s="49"/>
      <c r="AF35" s="49"/>
      <c r="AG35" s="35"/>
    </row>
    <row r="36" spans="1:33" outlineLevel="1" x14ac:dyDescent="0.3">
      <c r="A36" s="5" t="s">
        <v>46</v>
      </c>
      <c r="B36" t="s">
        <v>13</v>
      </c>
      <c r="C36" s="6">
        <v>0.91040862742908035</v>
      </c>
      <c r="E36" s="7"/>
      <c r="H36" s="8"/>
      <c r="J36" s="9">
        <v>15</v>
      </c>
      <c r="L36" s="21">
        <v>25.896175476899096</v>
      </c>
      <c r="N36" s="16">
        <f t="shared" si="1"/>
        <v>0.91040862742908035</v>
      </c>
      <c r="O36" s="17">
        <f>IF($L36-SUM($N36:N36)&gt;0,MIN(IF(D36="",0,D36),$L36-SUM($N36:N36)),0)</f>
        <v>0</v>
      </c>
      <c r="P36" s="17">
        <f>IF($L36-SUM($N36:O36)&gt;0,MIN(IF(E36="",0,E36),$L36-SUM($N36:O36)),0)</f>
        <v>0</v>
      </c>
      <c r="Q36" s="17">
        <f>IF($L36-SUM($N36:P36)&gt;0,MIN(IF(F36="",0,F36),$L36-SUM($N36:P36)),0)</f>
        <v>0</v>
      </c>
      <c r="R36" s="17">
        <f>IF($L36-SUM($N36:Q36)&gt;0,MIN(IF(G36="",0,G36),$L36-SUM($N36:Q36)),0)</f>
        <v>0</v>
      </c>
      <c r="S36" s="17">
        <f>IF($L36-SUM($N36:R36)&gt;0,MIN(IF(H36="",0,H36),$L36-SUM($N36:R36)),0)</f>
        <v>0</v>
      </c>
      <c r="T36" s="17">
        <f>IF($L36-SUM($N36:S36)&gt;0,MIN(IF(I36="",0,I36),$L36-SUM($N36:S36)),0)</f>
        <v>0</v>
      </c>
      <c r="U36" s="18">
        <f>IF($L36-SUM($N36:T36)&gt;0,MIN(IF(J36="",0,J36),$L36-SUM($N36:T36)),0)</f>
        <v>15</v>
      </c>
      <c r="V36" s="19"/>
      <c r="W36" s="19"/>
      <c r="X36" s="35"/>
      <c r="Y36" s="49"/>
      <c r="Z36" s="49"/>
      <c r="AA36" s="49"/>
      <c r="AB36" s="49"/>
      <c r="AC36" s="49"/>
      <c r="AD36" s="49"/>
      <c r="AE36" s="49"/>
      <c r="AF36" s="49"/>
      <c r="AG36" s="35"/>
    </row>
    <row r="37" spans="1:33" outlineLevel="1" x14ac:dyDescent="0.3">
      <c r="A37" s="5" t="s">
        <v>47</v>
      </c>
      <c r="B37" t="s">
        <v>13</v>
      </c>
      <c r="C37" s="6">
        <v>4.31040862742908</v>
      </c>
      <c r="E37" s="7"/>
      <c r="H37" s="8"/>
      <c r="J37" s="9">
        <v>10</v>
      </c>
      <c r="L37" s="21">
        <v>15.573386935055895</v>
      </c>
      <c r="N37" s="16">
        <f t="shared" si="1"/>
        <v>4.31040862742908</v>
      </c>
      <c r="O37" s="17">
        <f>IF($L37-SUM($N37:N37)&gt;0,MIN(IF(D37="",0,D37),$L37-SUM($N37:N37)),0)</f>
        <v>0</v>
      </c>
      <c r="P37" s="17">
        <f>IF($L37-SUM($N37:O37)&gt;0,MIN(IF(E37="",0,E37),$L37-SUM($N37:O37)),0)</f>
        <v>0</v>
      </c>
      <c r="Q37" s="17">
        <f>IF($L37-SUM($N37:P37)&gt;0,MIN(IF(F37="",0,F37),$L37-SUM($N37:P37)),0)</f>
        <v>0</v>
      </c>
      <c r="R37" s="17">
        <f>IF($L37-SUM($N37:Q37)&gt;0,MIN(IF(G37="",0,G37),$L37-SUM($N37:Q37)),0)</f>
        <v>0</v>
      </c>
      <c r="S37" s="17">
        <f>IF($L37-SUM($N37:R37)&gt;0,MIN(IF(H37="",0,H37),$L37-SUM($N37:R37)),0)</f>
        <v>0</v>
      </c>
      <c r="T37" s="17">
        <f>IF($L37-SUM($N37:S37)&gt;0,MIN(IF(I37="",0,I37),$L37-SUM($N37:S37)),0)</f>
        <v>0</v>
      </c>
      <c r="U37" s="18">
        <f>IF($L37-SUM($N37:T37)&gt;0,MIN(IF(J37="",0,J37),$L37-SUM($N37:T37)),0)</f>
        <v>10</v>
      </c>
      <c r="V37" s="19"/>
      <c r="W37" s="19"/>
      <c r="X37" s="35"/>
      <c r="Y37" s="49"/>
      <c r="Z37" s="49"/>
      <c r="AA37" s="49"/>
      <c r="AB37" s="49"/>
      <c r="AC37" s="49"/>
      <c r="AD37" s="49"/>
      <c r="AE37" s="49"/>
      <c r="AF37" s="49"/>
      <c r="AG37" s="35"/>
    </row>
    <row r="38" spans="1:33" outlineLevel="1" x14ac:dyDescent="0.3">
      <c r="A38" s="5" t="s">
        <v>48</v>
      </c>
      <c r="B38" t="s">
        <v>13</v>
      </c>
      <c r="C38" s="6">
        <v>0.88949352390421055</v>
      </c>
      <c r="E38" s="7"/>
      <c r="H38" s="8">
        <v>3.2</v>
      </c>
      <c r="J38" s="9">
        <v>15</v>
      </c>
      <c r="L38" s="21">
        <v>19.818647836779711</v>
      </c>
      <c r="N38" s="16">
        <f t="shared" si="1"/>
        <v>0.88949352390421055</v>
      </c>
      <c r="O38" s="17">
        <f>IF($L38-SUM($N38:N38)&gt;0,MIN(IF(D38="",0,D38),$L38-SUM($N38:N38)),0)</f>
        <v>0</v>
      </c>
      <c r="P38" s="17">
        <f>IF($L38-SUM($N38:O38)&gt;0,MIN(IF(E38="",0,E38),$L38-SUM($N38:O38)),0)</f>
        <v>0</v>
      </c>
      <c r="Q38" s="17">
        <f>IF($L38-SUM($N38:P38)&gt;0,MIN(IF(F38="",0,F38),$L38-SUM($N38:P38)),0)</f>
        <v>0</v>
      </c>
      <c r="R38" s="17">
        <f>IF($L38-SUM($N38:Q38)&gt;0,MIN(IF(G38="",0,G38),$L38-SUM($N38:Q38)),0)</f>
        <v>0</v>
      </c>
      <c r="S38" s="17">
        <f>IF($L38-SUM($N38:R38)&gt;0,MIN(IF(H38="",0,H38),$L38-SUM($N38:R38)),0)</f>
        <v>3.2</v>
      </c>
      <c r="T38" s="17">
        <f>IF($L38-SUM($N38:S38)&gt;0,MIN(IF(I38="",0,I38),$L38-SUM($N38:S38)),0)</f>
        <v>0</v>
      </c>
      <c r="U38" s="18">
        <f>IF($L38-SUM($N38:T38)&gt;0,MIN(IF(J38="",0,J38),$L38-SUM($N38:T38)),0)</f>
        <v>15</v>
      </c>
      <c r="V38" s="19"/>
      <c r="W38" s="19"/>
      <c r="X38" s="35"/>
      <c r="Y38" s="49"/>
      <c r="Z38" s="49"/>
      <c r="AA38" s="49"/>
      <c r="AB38" s="49"/>
      <c r="AC38" s="49"/>
      <c r="AD38" s="49"/>
      <c r="AE38" s="49"/>
      <c r="AF38" s="49"/>
      <c r="AG38" s="35"/>
    </row>
    <row r="39" spans="1:33" outlineLevel="1" x14ac:dyDescent="0.3">
      <c r="A39" s="5" t="s">
        <v>49</v>
      </c>
      <c r="B39" t="s">
        <v>13</v>
      </c>
      <c r="C39" s="6">
        <v>0.88949352390421055</v>
      </c>
      <c r="E39" s="7"/>
      <c r="F39">
        <v>6</v>
      </c>
      <c r="H39" s="8"/>
      <c r="J39" s="9">
        <v>20</v>
      </c>
      <c r="L39" s="21">
        <v>26.32129878104643</v>
      </c>
      <c r="N39" s="16">
        <f t="shared" si="1"/>
        <v>0.88949352390421055</v>
      </c>
      <c r="O39" s="17">
        <f>IF($L39-SUM($N39:N39)&gt;0,MIN(IF(D39="",0,D39),$L39-SUM($N39:N39)),0)</f>
        <v>0</v>
      </c>
      <c r="P39" s="17">
        <f>IF($L39-SUM($N39:O39)&gt;0,MIN(IF(E39="",0,E39),$L39-SUM($N39:O39)),0)</f>
        <v>0</v>
      </c>
      <c r="Q39" s="17">
        <f>IF($L39-SUM($N39:P39)&gt;0,MIN(IF(F39="",0,F39),$L39-SUM($N39:P39)),0)</f>
        <v>6</v>
      </c>
      <c r="R39" s="17">
        <f>IF($L39-SUM($N39:Q39)&gt;0,MIN(IF(G39="",0,G39),$L39-SUM($N39:Q39)),0)</f>
        <v>0</v>
      </c>
      <c r="S39" s="17">
        <f>IF($L39-SUM($N39:R39)&gt;0,MIN(IF(H39="",0,H39),$L39-SUM($N39:R39)),0)</f>
        <v>0</v>
      </c>
      <c r="T39" s="17">
        <f>IF($L39-SUM($N39:S39)&gt;0,MIN(IF(I39="",0,I39),$L39-SUM($N39:S39)),0)</f>
        <v>0</v>
      </c>
      <c r="U39" s="18">
        <f>IF($L39-SUM($N39:T39)&gt;0,MIN(IF(J39="",0,J39),$L39-SUM($N39:T39)),0)</f>
        <v>19.431805257142219</v>
      </c>
      <c r="V39" s="19"/>
      <c r="W39" s="19"/>
      <c r="X39" s="35"/>
      <c r="Y39" s="49"/>
      <c r="Z39" s="49"/>
      <c r="AA39" s="49"/>
      <c r="AB39" s="49"/>
      <c r="AC39" s="49"/>
      <c r="AD39" s="49"/>
      <c r="AE39" s="49"/>
      <c r="AF39" s="49"/>
      <c r="AG39" s="35"/>
    </row>
    <row r="40" spans="1:33" outlineLevel="1" x14ac:dyDescent="0.3">
      <c r="A40" s="5" t="s">
        <v>50</v>
      </c>
      <c r="B40" t="s">
        <v>13</v>
      </c>
      <c r="C40" s="6">
        <v>0.88949352390421055</v>
      </c>
      <c r="E40" s="7"/>
      <c r="F40">
        <v>11</v>
      </c>
      <c r="H40" s="8"/>
      <c r="J40" s="9">
        <v>10</v>
      </c>
      <c r="L40" s="21">
        <v>19.097415885963962</v>
      </c>
      <c r="N40" s="16">
        <f t="shared" si="1"/>
        <v>0.88949352390421055</v>
      </c>
      <c r="O40" s="17">
        <f>IF($L40-SUM($N40:N40)&gt;0,MIN(IF(D40="",0,D40),$L40-SUM($N40:N40)),0)</f>
        <v>0</v>
      </c>
      <c r="P40" s="17">
        <f>IF($L40-SUM($N40:O40)&gt;0,MIN(IF(E40="",0,E40),$L40-SUM($N40:O40)),0)</f>
        <v>0</v>
      </c>
      <c r="Q40" s="17">
        <f>IF($L40-SUM($N40:P40)&gt;0,MIN(IF(F40="",0,F40),$L40-SUM($N40:P40)),0)</f>
        <v>11</v>
      </c>
      <c r="R40" s="17">
        <f>IF($L40-SUM($N40:Q40)&gt;0,MIN(IF(G40="",0,G40),$L40-SUM($N40:Q40)),0)</f>
        <v>0</v>
      </c>
      <c r="S40" s="17">
        <f>IF($L40-SUM($N40:R40)&gt;0,MIN(IF(H40="",0,H40),$L40-SUM($N40:R40)),0)</f>
        <v>0</v>
      </c>
      <c r="T40" s="17">
        <f>IF($L40-SUM($N40:S40)&gt;0,MIN(IF(I40="",0,I40),$L40-SUM($N40:S40)),0)</f>
        <v>0</v>
      </c>
      <c r="U40" s="18">
        <f>IF($L40-SUM($N40:T40)&gt;0,MIN(IF(J40="",0,J40),$L40-SUM($N40:T40)),0)</f>
        <v>7.207922362059751</v>
      </c>
      <c r="V40" s="19"/>
      <c r="W40" s="19"/>
      <c r="X40" s="35"/>
      <c r="Y40" s="49"/>
      <c r="Z40" s="49"/>
      <c r="AA40" s="49"/>
      <c r="AB40" s="49"/>
      <c r="AC40" s="49"/>
      <c r="AD40" s="49"/>
      <c r="AE40" s="49"/>
      <c r="AF40" s="49"/>
      <c r="AG40" s="35"/>
    </row>
    <row r="41" spans="1:33" outlineLevel="1" x14ac:dyDescent="0.3">
      <c r="A41" s="5" t="s">
        <v>51</v>
      </c>
      <c r="B41" t="s">
        <v>13</v>
      </c>
      <c r="C41" s="6">
        <v>0.91040862742908035</v>
      </c>
      <c r="E41" s="7"/>
      <c r="H41" s="8"/>
      <c r="I41">
        <v>55</v>
      </c>
      <c r="J41" s="9">
        <v>45</v>
      </c>
      <c r="L41" s="21">
        <v>58.884893180361964</v>
      </c>
      <c r="N41" s="16">
        <f t="shared" si="1"/>
        <v>0.91040862742908035</v>
      </c>
      <c r="O41" s="17">
        <f>IF($L41-SUM($N41:N41)&gt;0,MIN(IF(D41="",0,D41),$L41-SUM($N41:N41)),0)</f>
        <v>0</v>
      </c>
      <c r="P41" s="17">
        <f>IF($L41-SUM($N41:O41)&gt;0,MIN(IF(E41="",0,E41),$L41-SUM($N41:O41)),0)</f>
        <v>0</v>
      </c>
      <c r="Q41" s="17">
        <f>IF($L41-SUM($N41:P41)&gt;0,MIN(IF(F41="",0,F41),$L41-SUM($N41:P41)),0)</f>
        <v>0</v>
      </c>
      <c r="R41" s="17">
        <f>IF($L41-SUM($N41:Q41)&gt;0,MIN(IF(G41="",0,G41),$L41-SUM($N41:Q41)),0)</f>
        <v>0</v>
      </c>
      <c r="S41" s="17">
        <f>IF($L41-SUM($N41:R41)&gt;0,MIN(IF(H41="",0,H41),$L41-SUM($N41:R41)),0)</f>
        <v>0</v>
      </c>
      <c r="T41" s="17">
        <f>IF($L41-SUM($N41:S41)&gt;0,MIN(IF(I41="",0,I41),$L41-SUM($N41:S41)),0)</f>
        <v>55</v>
      </c>
      <c r="U41" s="18">
        <f>IF($L41-SUM($N41:T41)&gt;0,MIN(IF(J41="",0,J41),$L41-SUM($N41:T41)),0)</f>
        <v>2.9744845529328856</v>
      </c>
      <c r="V41" s="19"/>
      <c r="W41" s="19"/>
      <c r="X41" s="35"/>
      <c r="Y41" s="49"/>
      <c r="Z41" s="49"/>
      <c r="AA41" s="49"/>
      <c r="AB41" s="49"/>
      <c r="AC41" s="49"/>
      <c r="AD41" s="49"/>
      <c r="AE41" s="49"/>
      <c r="AF41" s="49"/>
      <c r="AG41" s="35"/>
    </row>
    <row r="42" spans="1:33" outlineLevel="1" x14ac:dyDescent="0.3">
      <c r="A42" s="5" t="s">
        <v>52</v>
      </c>
      <c r="B42" t="s">
        <v>13</v>
      </c>
      <c r="C42" s="6">
        <v>0.91040862742908035</v>
      </c>
      <c r="E42" s="7"/>
      <c r="G42">
        <v>10</v>
      </c>
      <c r="H42" s="8"/>
      <c r="I42">
        <v>10</v>
      </c>
      <c r="J42" s="9"/>
      <c r="L42" s="21">
        <v>12.806017767193117</v>
      </c>
      <c r="N42" s="16">
        <f t="shared" si="1"/>
        <v>0.91040862742908035</v>
      </c>
      <c r="O42" s="17">
        <f>IF($L42-SUM($N42:N42)&gt;0,MIN(IF(D42="",0,D42),$L42-SUM($N42:N42)),0)</f>
        <v>0</v>
      </c>
      <c r="P42" s="17">
        <f>IF($L42-SUM($N42:O42)&gt;0,MIN(IF(E42="",0,E42),$L42-SUM($N42:O42)),0)</f>
        <v>0</v>
      </c>
      <c r="Q42" s="17">
        <f>IF($L42-SUM($N42:P42)&gt;0,MIN(IF(F42="",0,F42),$L42-SUM($N42:P42)),0)</f>
        <v>0</v>
      </c>
      <c r="R42" s="17">
        <f>IF($L42-SUM($N42:Q42)&gt;0,MIN(IF(G42="",0,G42),$L42-SUM($N42:Q42)),0)</f>
        <v>10</v>
      </c>
      <c r="S42" s="17">
        <f>IF($L42-SUM($N42:R42)&gt;0,MIN(IF(H42="",0,H42),$L42-SUM($N42:R42)),0)</f>
        <v>0</v>
      </c>
      <c r="T42" s="17">
        <f>IF($L42-SUM($N42:S42)&gt;0,MIN(IF(I42="",0,I42),$L42-SUM($N42:S42)),0)</f>
        <v>1.8956091397640371</v>
      </c>
      <c r="U42" s="18">
        <f>IF($L42-SUM($N42:T42)&gt;0,MIN(IF(J42="",0,J42),$L42-SUM($N42:T42)),0)</f>
        <v>0</v>
      </c>
      <c r="V42" s="19"/>
      <c r="W42" s="19"/>
      <c r="X42" s="35"/>
      <c r="Y42" s="49"/>
      <c r="Z42" s="49"/>
      <c r="AA42" s="49"/>
      <c r="AB42" s="49"/>
      <c r="AC42" s="49"/>
      <c r="AD42" s="49"/>
      <c r="AE42" s="49"/>
      <c r="AF42" s="49"/>
      <c r="AG42" s="35"/>
    </row>
    <row r="43" spans="1:33" outlineLevel="1" x14ac:dyDescent="0.3">
      <c r="A43" s="5" t="s">
        <v>53</v>
      </c>
      <c r="B43" t="s">
        <v>13</v>
      </c>
      <c r="C43" s="44">
        <v>1.5436665329252997</v>
      </c>
      <c r="D43" s="45"/>
      <c r="E43" s="46"/>
      <c r="F43" s="45">
        <v>10</v>
      </c>
      <c r="G43" s="45">
        <v>20</v>
      </c>
      <c r="H43" s="47">
        <v>0.7</v>
      </c>
      <c r="I43" s="45">
        <v>20</v>
      </c>
      <c r="J43" s="48">
        <v>15</v>
      </c>
      <c r="L43" s="21">
        <v>23.437727727832769</v>
      </c>
      <c r="N43" s="22">
        <f t="shared" si="1"/>
        <v>1.5436665329252997</v>
      </c>
      <c r="O43" s="23">
        <f>IF($L43-SUM($N43:N43)&gt;0,MIN(IF(D43="",0,D43),$L43-SUM($N43:N43)),0)</f>
        <v>0</v>
      </c>
      <c r="P43" s="23">
        <f>IF($L43-SUM($N43:O43)&gt;0,MIN(IF(E43="",0,E43),$L43-SUM($N43:O43)),0)</f>
        <v>0</v>
      </c>
      <c r="Q43" s="23">
        <f>IF($L43-SUM($N43:P43)&gt;0,MIN(IF(F43="",0,F43),$L43-SUM($N43:P43)),0)</f>
        <v>10</v>
      </c>
      <c r="R43" s="23">
        <f>IF($L43-SUM($N43:Q43)&gt;0,MIN(IF(G43="",0,G43),$L43-SUM($N43:Q43)),0)</f>
        <v>11.894061194907469</v>
      </c>
      <c r="S43" s="23">
        <f>IF($L43-SUM($N43:R43)&gt;0,MIN(IF(H43="",0,H43),$L43-SUM($N43:R43)),0)</f>
        <v>0</v>
      </c>
      <c r="T43" s="23">
        <f>IF($L43-SUM($N43:S43)&gt;0,MIN(IF(I43="",0,I43),$L43-SUM($N43:S43)),0)</f>
        <v>0</v>
      </c>
      <c r="U43" s="24">
        <f>IF($L43-SUM($N43:T43)&gt;0,MIN(IF(J43="",0,J43),$L43-SUM($N43:T43)),0)</f>
        <v>0</v>
      </c>
      <c r="V43" s="19"/>
      <c r="W43" s="19"/>
      <c r="X43" s="35"/>
      <c r="Y43" s="49"/>
      <c r="Z43" s="49"/>
      <c r="AA43" s="49"/>
      <c r="AB43" s="49"/>
      <c r="AC43" s="49"/>
      <c r="AD43" s="49"/>
      <c r="AE43" s="49"/>
      <c r="AF43" s="49"/>
      <c r="AG43" s="35"/>
    </row>
    <row r="44" spans="1:33" outlineLevel="1" x14ac:dyDescent="0.3">
      <c r="A44" s="5" t="s">
        <v>54</v>
      </c>
      <c r="B44" t="s">
        <v>13</v>
      </c>
      <c r="C44" s="6"/>
      <c r="E44" s="7">
        <v>80</v>
      </c>
      <c r="G44">
        <v>80</v>
      </c>
      <c r="H44" s="8"/>
      <c r="I44">
        <v>80</v>
      </c>
      <c r="J44" s="9">
        <v>60</v>
      </c>
      <c r="L44" s="21">
        <v>82.942797002653037</v>
      </c>
      <c r="N44" s="16">
        <f t="shared" si="1"/>
        <v>0</v>
      </c>
      <c r="O44" s="17">
        <f>IF($L44-SUM($N44:N44)&gt;0,MIN(IF(D44="",0,D44),$L44-SUM($N44:N44)),0)</f>
        <v>0</v>
      </c>
      <c r="P44" s="17">
        <f>IF($L44-SUM($N44:O44)&gt;0,MIN(IF(E44="",0,E44),$L44-SUM($N44:O44)),0)</f>
        <v>80</v>
      </c>
      <c r="Q44" s="17">
        <f>IF($L44-SUM($N44:P44)&gt;0,MIN(IF(F44="",0,F44),$L44-SUM($N44:P44)),0)</f>
        <v>0</v>
      </c>
      <c r="R44" s="17">
        <f>IF($L44-SUM($N44:Q44)&gt;0,MIN(IF(G44="",0,G44),$L44-SUM($N44:Q44)),0)</f>
        <v>2.9427970026530375</v>
      </c>
      <c r="S44" s="17">
        <f>IF($L44-SUM($N44:R44)&gt;0,MIN(IF(H44="",0,H44),$L44-SUM($N44:R44)),0)</f>
        <v>0</v>
      </c>
      <c r="T44" s="17">
        <f>IF($L44-SUM($N44:S44)&gt;0,MIN(IF(I44="",0,I44),$L44-SUM($N44:S44)),0)</f>
        <v>0</v>
      </c>
      <c r="U44" s="18">
        <f>IF($L44-SUM($N44:T44)&gt;0,MIN(IF(J44="",0,J44),$L44-SUM($N44:T44)),0)</f>
        <v>0</v>
      </c>
      <c r="V44" s="19"/>
      <c r="W44" s="19"/>
      <c r="X44" s="35"/>
      <c r="Y44" s="49"/>
      <c r="Z44" s="49"/>
      <c r="AA44" s="49"/>
      <c r="AB44" s="49"/>
      <c r="AC44" s="49"/>
      <c r="AD44" s="49"/>
      <c r="AE44" s="49"/>
      <c r="AF44" s="49"/>
      <c r="AG44" s="35"/>
    </row>
    <row r="45" spans="1:33" outlineLevel="1" x14ac:dyDescent="0.3">
      <c r="A45" s="5" t="s">
        <v>55</v>
      </c>
      <c r="B45" t="s">
        <v>13</v>
      </c>
      <c r="C45" s="6">
        <v>0.91040862742908035</v>
      </c>
      <c r="E45" s="7"/>
      <c r="F45">
        <v>4.7</v>
      </c>
      <c r="G45">
        <v>50</v>
      </c>
      <c r="H45" s="8"/>
      <c r="I45">
        <v>50</v>
      </c>
      <c r="J45" s="9">
        <v>35</v>
      </c>
      <c r="L45" s="21">
        <v>51.66237598109948</v>
      </c>
      <c r="N45" s="16">
        <f t="shared" si="1"/>
        <v>0.91040862742908035</v>
      </c>
      <c r="O45" s="17">
        <f>IF($L45-SUM($N45:N45)&gt;0,MIN(IF(D45="",0,D45),$L45-SUM($N45:N45)),0)</f>
        <v>0</v>
      </c>
      <c r="P45" s="17">
        <f>IF($L45-SUM($N45:O45)&gt;0,MIN(IF(E45="",0,E45),$L45-SUM($N45:O45)),0)</f>
        <v>0</v>
      </c>
      <c r="Q45" s="17">
        <f>IF($L45-SUM($N45:P45)&gt;0,MIN(IF(F45="",0,F45),$L45-SUM($N45:P45)),0)</f>
        <v>4.7</v>
      </c>
      <c r="R45" s="17">
        <f>IF($L45-SUM($N45:Q45)&gt;0,MIN(IF(G45="",0,G45),$L45-SUM($N45:Q45)),0)</f>
        <v>46.051967353670399</v>
      </c>
      <c r="S45" s="17">
        <f>IF($L45-SUM($N45:R45)&gt;0,MIN(IF(H45="",0,H45),$L45-SUM($N45:R45)),0)</f>
        <v>0</v>
      </c>
      <c r="T45" s="17">
        <f>IF($L45-SUM($N45:S45)&gt;0,MIN(IF(I45="",0,I45),$L45-SUM($N45:S45)),0)</f>
        <v>0</v>
      </c>
      <c r="U45" s="18">
        <f>IF($L45-SUM($N45:T45)&gt;0,MIN(IF(J45="",0,J45),$L45-SUM($N45:T45)),0)</f>
        <v>0</v>
      </c>
      <c r="V45" s="19"/>
      <c r="W45" s="19"/>
      <c r="X45" s="35"/>
      <c r="Y45" s="49"/>
      <c r="Z45" s="49"/>
      <c r="AA45" s="49"/>
      <c r="AB45" s="49"/>
      <c r="AC45" s="49"/>
      <c r="AD45" s="49"/>
      <c r="AE45" s="49"/>
      <c r="AF45" s="49"/>
      <c r="AG45" s="35"/>
    </row>
    <row r="46" spans="1:33" outlineLevel="1" x14ac:dyDescent="0.3">
      <c r="A46" s="5" t="s">
        <v>56</v>
      </c>
      <c r="B46" t="s">
        <v>13</v>
      </c>
      <c r="C46" s="6">
        <v>0.91040862742908035</v>
      </c>
      <c r="E46" s="7"/>
      <c r="G46">
        <v>75</v>
      </c>
      <c r="H46" s="8"/>
      <c r="I46">
        <v>75</v>
      </c>
      <c r="J46" s="9">
        <v>60</v>
      </c>
      <c r="L46" s="21">
        <v>79.644549054833803</v>
      </c>
      <c r="N46" s="16">
        <f t="shared" si="1"/>
        <v>0.91040862742908035</v>
      </c>
      <c r="O46" s="17">
        <f>IF($L46-SUM($N46:N46)&gt;0,MIN(IF(D46="",0,D46),$L46-SUM($N46:N46)),0)</f>
        <v>0</v>
      </c>
      <c r="P46" s="17">
        <f>IF($L46-SUM($N46:O46)&gt;0,MIN(IF(E46="",0,E46),$L46-SUM($N46:O46)),0)</f>
        <v>0</v>
      </c>
      <c r="Q46" s="17">
        <f>IF($L46-SUM($N46:P46)&gt;0,MIN(IF(F46="",0,F46),$L46-SUM($N46:P46)),0)</f>
        <v>0</v>
      </c>
      <c r="R46" s="17">
        <f>IF($L46-SUM($N46:Q46)&gt;0,MIN(IF(G46="",0,G46),$L46-SUM($N46:Q46)),0)</f>
        <v>75</v>
      </c>
      <c r="S46" s="17">
        <f>IF($L46-SUM($N46:R46)&gt;0,MIN(IF(H46="",0,H46),$L46-SUM($N46:R46)),0)</f>
        <v>0</v>
      </c>
      <c r="T46" s="17">
        <f>IF($L46-SUM($N46:S46)&gt;0,MIN(IF(I46="",0,I46),$L46-SUM($N46:S46)),0)</f>
        <v>3.734140427404725</v>
      </c>
      <c r="U46" s="18">
        <f>IF($L46-SUM($N46:T46)&gt;0,MIN(IF(J46="",0,J46),$L46-SUM($N46:T46)),0)</f>
        <v>0</v>
      </c>
      <c r="V46" s="19"/>
      <c r="W46" s="19"/>
      <c r="X46" s="35"/>
      <c r="Y46" s="49"/>
      <c r="Z46" s="49"/>
      <c r="AA46" s="49"/>
      <c r="AB46" s="49"/>
      <c r="AC46" s="49"/>
      <c r="AD46" s="49"/>
      <c r="AE46" s="49"/>
      <c r="AF46" s="49"/>
      <c r="AG46" s="35"/>
    </row>
    <row r="47" spans="1:33" outlineLevel="1" x14ac:dyDescent="0.3">
      <c r="A47" s="5" t="s">
        <v>57</v>
      </c>
      <c r="B47" t="s">
        <v>13</v>
      </c>
      <c r="C47" s="6">
        <v>0.91040862742908035</v>
      </c>
      <c r="E47" s="7"/>
      <c r="F47">
        <v>4</v>
      </c>
      <c r="H47" s="8"/>
      <c r="I47">
        <v>5</v>
      </c>
      <c r="J47" s="9"/>
      <c r="L47" s="21">
        <v>9.8115864076898234</v>
      </c>
      <c r="N47" s="16">
        <f t="shared" si="1"/>
        <v>0.91040862742908035</v>
      </c>
      <c r="O47" s="17">
        <f>IF($L47-SUM($N47:N47)&gt;0,MIN(IF(D47="",0,D47),$L47-SUM($N47:N47)),0)</f>
        <v>0</v>
      </c>
      <c r="P47" s="17">
        <f>IF($L47-SUM($N47:O47)&gt;0,MIN(IF(E47="",0,E47),$L47-SUM($N47:O47)),0)</f>
        <v>0</v>
      </c>
      <c r="Q47" s="17">
        <f>IF($L47-SUM($N47:P47)&gt;0,MIN(IF(F47="",0,F47),$L47-SUM($N47:P47)),0)</f>
        <v>4</v>
      </c>
      <c r="R47" s="17">
        <f>IF($L47-SUM($N47:Q47)&gt;0,MIN(IF(G47="",0,G47),$L47-SUM($N47:Q47)),0)</f>
        <v>0</v>
      </c>
      <c r="S47" s="17">
        <f>IF($L47-SUM($N47:R47)&gt;0,MIN(IF(H47="",0,H47),$L47-SUM($N47:R47)),0)</f>
        <v>0</v>
      </c>
      <c r="T47" s="17">
        <f>IF($L47-SUM($N47:S47)&gt;0,MIN(IF(I47="",0,I47),$L47-SUM($N47:S47)),0)</f>
        <v>4.9011777802607428</v>
      </c>
      <c r="U47" s="18">
        <f>IF($L47-SUM($N47:T47)&gt;0,MIN(IF(J47="",0,J47),$L47-SUM($N47:T47)),0)</f>
        <v>0</v>
      </c>
      <c r="V47" s="19"/>
      <c r="W47" s="19"/>
      <c r="X47" s="35"/>
      <c r="Y47" s="49"/>
      <c r="Z47" s="49"/>
      <c r="AA47" s="49"/>
      <c r="AB47" s="49"/>
      <c r="AC47" s="49"/>
      <c r="AD47" s="49"/>
      <c r="AE47" s="49"/>
      <c r="AF47" s="49"/>
      <c r="AG47" s="35"/>
    </row>
    <row r="48" spans="1:33" outlineLevel="1" x14ac:dyDescent="0.3">
      <c r="A48" s="5" t="s">
        <v>58</v>
      </c>
      <c r="B48" t="s">
        <v>13</v>
      </c>
      <c r="C48" s="6">
        <v>0.91040862742908035</v>
      </c>
      <c r="E48" s="7"/>
      <c r="G48">
        <v>10</v>
      </c>
      <c r="H48" s="8"/>
      <c r="I48">
        <v>10</v>
      </c>
      <c r="J48" s="9"/>
      <c r="L48" s="21">
        <v>11.184395912832702</v>
      </c>
      <c r="N48" s="16">
        <f t="shared" si="1"/>
        <v>0.91040862742908035</v>
      </c>
      <c r="O48" s="17">
        <f>IF($L48-SUM($N48:N48)&gt;0,MIN(IF(D48="",0,D48),$L48-SUM($N48:N48)),0)</f>
        <v>0</v>
      </c>
      <c r="P48" s="17">
        <f>IF($L48-SUM($N48:O48)&gt;0,MIN(IF(E48="",0,E48),$L48-SUM($N48:O48)),0)</f>
        <v>0</v>
      </c>
      <c r="Q48" s="17">
        <f>IF($L48-SUM($N48:P48)&gt;0,MIN(IF(F48="",0,F48),$L48-SUM($N48:P48)),0)</f>
        <v>0</v>
      </c>
      <c r="R48" s="17">
        <f>IF($L48-SUM($N48:Q48)&gt;0,MIN(IF(G48="",0,G48),$L48-SUM($N48:Q48)),0)</f>
        <v>10</v>
      </c>
      <c r="S48" s="17">
        <f>IF($L48-SUM($N48:R48)&gt;0,MIN(IF(H48="",0,H48),$L48-SUM($N48:R48)),0)</f>
        <v>0</v>
      </c>
      <c r="T48" s="17">
        <f>IF($L48-SUM($N48:S48)&gt;0,MIN(IF(I48="",0,I48),$L48-SUM($N48:S48)),0)</f>
        <v>0.27398728540362249</v>
      </c>
      <c r="U48" s="18">
        <f>IF($L48-SUM($N48:T48)&gt;0,MIN(IF(J48="",0,J48),$L48-SUM($N48:T48)),0)</f>
        <v>0</v>
      </c>
      <c r="V48" s="19"/>
      <c r="W48" s="19"/>
      <c r="X48" s="35"/>
      <c r="Y48" s="49"/>
      <c r="Z48" s="49"/>
      <c r="AA48" s="49"/>
      <c r="AB48" s="49"/>
      <c r="AC48" s="49"/>
      <c r="AD48" s="49"/>
      <c r="AE48" s="49"/>
      <c r="AF48" s="49"/>
      <c r="AG48" s="35"/>
    </row>
    <row r="49" spans="1:33" ht="15" outlineLevel="1" thickBot="1" x14ac:dyDescent="0.35">
      <c r="A49" s="5" t="s">
        <v>59</v>
      </c>
      <c r="B49" t="s">
        <v>13</v>
      </c>
      <c r="C49" s="11">
        <v>0.91040862742908035</v>
      </c>
      <c r="D49" s="12"/>
      <c r="E49" s="30"/>
      <c r="F49" s="12">
        <v>14.3</v>
      </c>
      <c r="G49" s="12">
        <v>20</v>
      </c>
      <c r="H49" s="31"/>
      <c r="I49" s="12">
        <v>20</v>
      </c>
      <c r="J49" s="32">
        <v>15</v>
      </c>
      <c r="L49" s="25">
        <v>23.878103750228526</v>
      </c>
      <c r="N49" s="26">
        <f t="shared" si="1"/>
        <v>0.91040862742908035</v>
      </c>
      <c r="O49" s="27">
        <f>IF($L49-SUM($N49:N49)&gt;0,MIN(IF(D49="",0,D49),$L49-SUM($N49:N49)),0)</f>
        <v>0</v>
      </c>
      <c r="P49" s="27">
        <f>IF($L49-SUM($N49:O49)&gt;0,MIN(IF(E49="",0,E49),$L49-SUM($N49:O49)),0)</f>
        <v>0</v>
      </c>
      <c r="Q49" s="27">
        <f>IF($L49-SUM($N49:P49)&gt;0,MIN(IF(F49="",0,F49),$L49-SUM($N49:P49)),0)</f>
        <v>14.3</v>
      </c>
      <c r="R49" s="27">
        <f>IF($L49-SUM($N49:Q49)&gt;0,MIN(IF(G49="",0,G49),$L49-SUM($N49:Q49)),0)</f>
        <v>8.6676951227994454</v>
      </c>
      <c r="S49" s="27">
        <f>IF($L49-SUM($N49:R49)&gt;0,MIN(IF(H49="",0,H49),$L49-SUM($N49:R49)),0)</f>
        <v>0</v>
      </c>
      <c r="T49" s="27">
        <f>IF($L49-SUM($N49:S49)&gt;0,MIN(IF(I49="",0,I49),$L49-SUM($N49:S49)),0)</f>
        <v>0</v>
      </c>
      <c r="U49" s="28">
        <f>IF($L49-SUM($N49:T49)&gt;0,MIN(IF(J49="",0,J49),$L49-SUM($N49:T49)),0)</f>
        <v>0</v>
      </c>
      <c r="V49" s="19"/>
      <c r="W49" s="19"/>
      <c r="X49" s="35"/>
      <c r="Y49" s="49"/>
      <c r="Z49" s="49"/>
      <c r="AA49" s="49"/>
      <c r="AB49" s="49"/>
      <c r="AC49" s="49"/>
      <c r="AD49" s="49"/>
      <c r="AE49" s="49"/>
      <c r="AF49" s="49"/>
      <c r="AG49" s="35"/>
    </row>
    <row r="50" spans="1:33" x14ac:dyDescent="0.3"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33" x14ac:dyDescent="0.3">
      <c r="A51" s="1" t="s">
        <v>66</v>
      </c>
      <c r="B51" s="1" t="s">
        <v>3</v>
      </c>
      <c r="C51" s="57" t="s">
        <v>4</v>
      </c>
      <c r="D51" s="58" t="s">
        <v>5</v>
      </c>
      <c r="E51" s="58" t="s">
        <v>6</v>
      </c>
      <c r="F51" s="58" t="s">
        <v>7</v>
      </c>
      <c r="G51" s="58" t="s">
        <v>8</v>
      </c>
      <c r="H51" s="58" t="s">
        <v>9</v>
      </c>
      <c r="I51" s="58" t="s">
        <v>10</v>
      </c>
      <c r="J51" s="58" t="s">
        <v>11</v>
      </c>
      <c r="K51" s="59" t="s">
        <v>82</v>
      </c>
      <c r="L51" s="60" t="s">
        <v>83</v>
      </c>
      <c r="N51" s="19"/>
      <c r="O51" s="19"/>
      <c r="P51" s="19"/>
      <c r="Q51" s="19"/>
      <c r="R51" s="19"/>
      <c r="S51" s="19"/>
      <c r="T51" s="19"/>
      <c r="U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x14ac:dyDescent="0.3">
      <c r="A52" s="5" t="s">
        <v>65</v>
      </c>
      <c r="B52" t="s">
        <v>13</v>
      </c>
      <c r="C52" s="61">
        <v>215</v>
      </c>
      <c r="D52" s="35">
        <v>165</v>
      </c>
      <c r="E52" s="35">
        <v>191</v>
      </c>
      <c r="F52" s="35">
        <v>100</v>
      </c>
      <c r="G52" s="35">
        <v>387</v>
      </c>
      <c r="H52" s="35">
        <v>43</v>
      </c>
      <c r="I52" s="35">
        <v>1028</v>
      </c>
      <c r="J52" s="35" t="s">
        <v>67</v>
      </c>
      <c r="K52" s="35">
        <f>SUM(C52:I52)</f>
        <v>2129</v>
      </c>
      <c r="L52" s="62" t="s">
        <v>67</v>
      </c>
      <c r="W52" s="19"/>
      <c r="Y52" s="20"/>
      <c r="Z52" s="20"/>
      <c r="AA52" s="20"/>
      <c r="AB52" s="20"/>
      <c r="AC52" s="20"/>
      <c r="AD52" s="20"/>
      <c r="AE52" s="20"/>
      <c r="AF52" s="20"/>
    </row>
    <row r="53" spans="1:33" x14ac:dyDescent="0.3">
      <c r="A53" s="5" t="s">
        <v>64</v>
      </c>
      <c r="B53" t="s">
        <v>13</v>
      </c>
      <c r="C53" s="63">
        <f t="shared" ref="C53:J53" si="2">SUM(C3:C49)</f>
        <v>114.9369424572121</v>
      </c>
      <c r="D53" s="33">
        <f t="shared" si="2"/>
        <v>165</v>
      </c>
      <c r="E53" s="33">
        <f t="shared" si="2"/>
        <v>164.93548387096774</v>
      </c>
      <c r="F53" s="33">
        <f t="shared" si="2"/>
        <v>100</v>
      </c>
      <c r="G53" s="33">
        <f t="shared" si="2"/>
        <v>363</v>
      </c>
      <c r="H53" s="33">
        <f t="shared" si="2"/>
        <v>43.400000000000006</v>
      </c>
      <c r="I53" s="34">
        <f t="shared" si="2"/>
        <v>375</v>
      </c>
      <c r="J53" s="42">
        <f t="shared" si="2"/>
        <v>670</v>
      </c>
      <c r="K53" s="64">
        <f>SUM(C53:I53)</f>
        <v>1326.2724263281798</v>
      </c>
      <c r="L53" s="65">
        <f>SUM(C53:J53)</f>
        <v>1996.2724263281798</v>
      </c>
    </row>
    <row r="54" spans="1:33" x14ac:dyDescent="0.3">
      <c r="A54" s="5" t="s">
        <v>68</v>
      </c>
      <c r="B54" t="s">
        <v>13</v>
      </c>
      <c r="C54" s="66">
        <f t="shared" ref="C54:I54" si="3">SUM(N3:N49)</f>
        <v>114.9369424572121</v>
      </c>
      <c r="D54" s="67">
        <f t="shared" si="3"/>
        <v>150.16262487464252</v>
      </c>
      <c r="E54" s="67">
        <f t="shared" si="3"/>
        <v>139.40148199700573</v>
      </c>
      <c r="F54" s="67">
        <f t="shared" si="3"/>
        <v>82.614886199561113</v>
      </c>
      <c r="G54" s="67">
        <f t="shared" si="3"/>
        <v>209.55652067403034</v>
      </c>
      <c r="H54" s="67">
        <f t="shared" si="3"/>
        <v>18.890524508384537</v>
      </c>
      <c r="I54" s="67">
        <f t="shared" si="3"/>
        <v>68.705396169433428</v>
      </c>
      <c r="J54" s="67">
        <f>SUM(U3:U49)</f>
        <v>234.23688075338728</v>
      </c>
      <c r="K54" s="68">
        <f>SUM(C54:I54)</f>
        <v>784.26837688026967</v>
      </c>
      <c r="L54" s="69">
        <f>SUM(C54:J54)</f>
        <v>1018.5052576336569</v>
      </c>
    </row>
    <row r="55" spans="1:33" x14ac:dyDescent="0.3">
      <c r="R55" s="19"/>
    </row>
    <row r="57" spans="1:33" x14ac:dyDescent="0.3">
      <c r="M57" s="19"/>
    </row>
    <row r="61" spans="1:33" x14ac:dyDescent="0.3">
      <c r="P61" s="29"/>
      <c r="Q61" s="19"/>
    </row>
  </sheetData>
  <mergeCells count="3">
    <mergeCell ref="C1:J1"/>
    <mergeCell ref="N1:U1"/>
    <mergeCell ref="Y1:AF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Læsevejledning</vt:lpstr>
      <vt:lpstr>Potentialer 2030</vt:lpstr>
      <vt:lpstr>Potentialer 2050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Høegh</dc:creator>
  <cp:lastModifiedBy>Mikkel Lau - Implement Consulting Group</cp:lastModifiedBy>
  <dcterms:created xsi:type="dcterms:W3CDTF">2022-01-04T13:57:50Z</dcterms:created>
  <dcterms:modified xsi:type="dcterms:W3CDTF">2022-03-21T09:06:54Z</dcterms:modified>
</cp:coreProperties>
</file>